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3360" yWindow="-12" windowWidth="10896" windowHeight="8328" tabRatio="601" activeTab="6"/>
  </bookViews>
  <sheets>
    <sheet name="取扱説明" sheetId="15" r:id="rId1"/>
    <sheet name="概要設定" sheetId="11" r:id="rId2"/>
    <sheet name="list" sheetId="9" r:id="rId3"/>
    <sheet name="1組" sheetId="1" r:id="rId4"/>
    <sheet name="RT" sheetId="13" r:id="rId5"/>
    <sheet name="ラベル" sheetId="14" r:id="rId6"/>
    <sheet name="結果" sheetId="12" r:id="rId7"/>
  </sheets>
  <definedNames>
    <definedName name="_xlnm.Print_Area" localSheetId="3">'1組'!$B$1:$AS$39</definedName>
    <definedName name="_xlnm.Print_Area" localSheetId="4">RT!$A$4:$I$329</definedName>
    <definedName name="_xlnm.Print_Titles" localSheetId="4">RT!$3:$3</definedName>
    <definedName name="基準点数">概要設定!$L1048573:$L1</definedName>
    <definedName name="名前">概要設定!$J$2:$J$31</definedName>
  </definedNames>
  <calcPr calcId="125725"/>
</workbook>
</file>

<file path=xl/calcChain.xml><?xml version="1.0" encoding="utf-8"?>
<calcChain xmlns="http://schemas.openxmlformats.org/spreadsheetml/2006/main">
  <c r="Z329" i="13"/>
  <c r="Z327"/>
  <c r="Z325"/>
  <c r="Z323"/>
  <c r="Z321"/>
  <c r="Z319"/>
  <c r="Z317"/>
  <c r="Z315"/>
  <c r="Z313"/>
  <c r="Z311"/>
  <c r="Z309"/>
  <c r="Z307"/>
  <c r="Z305"/>
  <c r="Z303"/>
  <c r="Z301"/>
  <c r="Z299"/>
  <c r="Z297"/>
  <c r="Z295"/>
  <c r="Z293"/>
  <c r="Z257"/>
  <c r="Z221"/>
  <c r="Z185"/>
  <c r="Z149"/>
  <c r="S329"/>
  <c r="S327"/>
  <c r="S325"/>
  <c r="S323"/>
  <c r="S321"/>
  <c r="S319"/>
  <c r="S317"/>
  <c r="S315"/>
  <c r="S313"/>
  <c r="S311"/>
  <c r="S309"/>
  <c r="S307"/>
  <c r="S305"/>
  <c r="S303"/>
  <c r="S301"/>
  <c r="S299"/>
  <c r="S297"/>
  <c r="S295"/>
  <c r="S293"/>
  <c r="S257"/>
  <c r="S221"/>
  <c r="S185"/>
  <c r="S149"/>
  <c r="H329"/>
  <c r="C329"/>
  <c r="H327"/>
  <c r="C327"/>
  <c r="H325"/>
  <c r="C325"/>
  <c r="H323"/>
  <c r="C323"/>
  <c r="H321"/>
  <c r="C321"/>
  <c r="H319"/>
  <c r="C319"/>
  <c r="H317"/>
  <c r="C317"/>
  <c r="H315"/>
  <c r="C315"/>
  <c r="H313"/>
  <c r="C313"/>
  <c r="H311"/>
  <c r="C311"/>
  <c r="H309"/>
  <c r="C309"/>
  <c r="H307"/>
  <c r="C307"/>
  <c r="H305"/>
  <c r="C305"/>
  <c r="H303"/>
  <c r="C303"/>
  <c r="H301"/>
  <c r="C301"/>
  <c r="H299"/>
  <c r="C299"/>
  <c r="H297"/>
  <c r="C297"/>
  <c r="H295"/>
  <c r="C295"/>
  <c r="H293"/>
  <c r="C293"/>
  <c r="H291"/>
  <c r="C291"/>
  <c r="H289"/>
  <c r="C289"/>
  <c r="H287"/>
  <c r="C287"/>
  <c r="H285"/>
  <c r="C285"/>
  <c r="H283"/>
  <c r="C283"/>
  <c r="H281"/>
  <c r="C281"/>
  <c r="H279"/>
  <c r="C279"/>
  <c r="H277"/>
  <c r="C277"/>
  <c r="H275"/>
  <c r="C275"/>
  <c r="H273"/>
  <c r="C273"/>
  <c r="H271"/>
  <c r="C271"/>
  <c r="H269"/>
  <c r="C269"/>
  <c r="H267"/>
  <c r="C267"/>
  <c r="H265"/>
  <c r="C265"/>
  <c r="H263"/>
  <c r="C263"/>
  <c r="H261"/>
  <c r="C261"/>
  <c r="H259"/>
  <c r="C259"/>
  <c r="H257"/>
  <c r="C257"/>
  <c r="H255"/>
  <c r="C255"/>
  <c r="H253"/>
  <c r="C253"/>
  <c r="H251"/>
  <c r="C251"/>
  <c r="H249"/>
  <c r="C249"/>
  <c r="H247"/>
  <c r="C247"/>
  <c r="H245"/>
  <c r="C245"/>
  <c r="H243"/>
  <c r="C243"/>
  <c r="H241"/>
  <c r="C241"/>
  <c r="H239"/>
  <c r="C239"/>
  <c r="H237"/>
  <c r="C237"/>
  <c r="H235"/>
  <c r="C235"/>
  <c r="H233"/>
  <c r="C233"/>
  <c r="H231"/>
  <c r="C231"/>
  <c r="H229"/>
  <c r="C229"/>
  <c r="H227"/>
  <c r="C227"/>
  <c r="H225"/>
  <c r="C225"/>
  <c r="H223"/>
  <c r="C223"/>
  <c r="H221"/>
  <c r="C221"/>
  <c r="H219"/>
  <c r="C219"/>
  <c r="H217"/>
  <c r="C217"/>
  <c r="H215"/>
  <c r="C215"/>
  <c r="H213"/>
  <c r="C213"/>
  <c r="H211"/>
  <c r="C211"/>
  <c r="H209"/>
  <c r="C209"/>
  <c r="H207"/>
  <c r="C207"/>
  <c r="H205"/>
  <c r="C205"/>
  <c r="H203"/>
  <c r="C203"/>
  <c r="H201"/>
  <c r="C201"/>
  <c r="H199"/>
  <c r="C199"/>
  <c r="H197"/>
  <c r="C197"/>
  <c r="H195"/>
  <c r="C195"/>
  <c r="H193"/>
  <c r="C193"/>
  <c r="H191"/>
  <c r="C191"/>
  <c r="H189"/>
  <c r="C189"/>
  <c r="H187"/>
  <c r="C187"/>
  <c r="H185"/>
  <c r="C185"/>
  <c r="H183"/>
  <c r="C183"/>
  <c r="H181"/>
  <c r="C181"/>
  <c r="H179"/>
  <c r="C179"/>
  <c r="H177"/>
  <c r="C177"/>
  <c r="H175"/>
  <c r="C175"/>
  <c r="H173"/>
  <c r="C173"/>
  <c r="H171"/>
  <c r="C171"/>
  <c r="H169"/>
  <c r="C169"/>
  <c r="H167"/>
  <c r="C167"/>
  <c r="H165"/>
  <c r="C165"/>
  <c r="H163"/>
  <c r="C163"/>
  <c r="H161"/>
  <c r="C161"/>
  <c r="H159"/>
  <c r="C159"/>
  <c r="H157"/>
  <c r="C157"/>
  <c r="H155"/>
  <c r="C155"/>
  <c r="H153"/>
  <c r="C153"/>
  <c r="H151"/>
  <c r="C151"/>
  <c r="H149"/>
  <c r="C149"/>
  <c r="H147"/>
  <c r="C147"/>
  <c r="H145"/>
  <c r="C145"/>
  <c r="H143"/>
  <c r="C143"/>
  <c r="H141"/>
  <c r="C141"/>
  <c r="H139"/>
  <c r="C139"/>
  <c r="H137"/>
  <c r="C137"/>
  <c r="H135"/>
  <c r="C135"/>
  <c r="H133"/>
  <c r="C133"/>
  <c r="H131"/>
  <c r="C131"/>
  <c r="H129"/>
  <c r="C129"/>
  <c r="H127"/>
  <c r="C127"/>
  <c r="H125"/>
  <c r="C125"/>
  <c r="H123"/>
  <c r="C123"/>
  <c r="H121"/>
  <c r="C121"/>
  <c r="H119"/>
  <c r="C119"/>
  <c r="H117"/>
  <c r="C117"/>
  <c r="H115"/>
  <c r="C115"/>
  <c r="H113"/>
  <c r="C113"/>
  <c r="H111"/>
  <c r="C111"/>
  <c r="H109"/>
  <c r="C109"/>
  <c r="H107"/>
  <c r="C107"/>
  <c r="H105"/>
  <c r="C105"/>
  <c r="H103"/>
  <c r="C103"/>
  <c r="H101"/>
  <c r="C101"/>
  <c r="H99"/>
  <c r="C99"/>
  <c r="H97"/>
  <c r="C97"/>
  <c r="H95"/>
  <c r="C95"/>
  <c r="H93"/>
  <c r="C93"/>
  <c r="H91"/>
  <c r="C91"/>
  <c r="H89"/>
  <c r="C89"/>
  <c r="H87"/>
  <c r="C87"/>
  <c r="H85"/>
  <c r="C85"/>
  <c r="H83"/>
  <c r="C83"/>
  <c r="H81"/>
  <c r="C81"/>
  <c r="H79"/>
  <c r="C79"/>
  <c r="H77"/>
  <c r="C77"/>
  <c r="H75"/>
  <c r="C75"/>
  <c r="H73"/>
  <c r="C73"/>
  <c r="H71"/>
  <c r="C71"/>
  <c r="H69"/>
  <c r="C69"/>
  <c r="H67"/>
  <c r="C67"/>
  <c r="H65"/>
  <c r="C65"/>
  <c r="H63"/>
  <c r="C63"/>
  <c r="H61"/>
  <c r="C61"/>
  <c r="H59"/>
  <c r="C59"/>
  <c r="H57"/>
  <c r="C57"/>
  <c r="H55"/>
  <c r="C55"/>
  <c r="H53"/>
  <c r="C53"/>
  <c r="H51"/>
  <c r="C51"/>
  <c r="H49"/>
  <c r="C49"/>
  <c r="H47"/>
  <c r="C47"/>
  <c r="H45"/>
  <c r="C45"/>
  <c r="H43"/>
  <c r="C43"/>
  <c r="H41"/>
  <c r="C41"/>
  <c r="H39"/>
  <c r="C39"/>
  <c r="H37"/>
  <c r="C37"/>
  <c r="H35"/>
  <c r="C35"/>
  <c r="H33"/>
  <c r="C33"/>
  <c r="H31"/>
  <c r="C31"/>
  <c r="H29"/>
  <c r="C29"/>
  <c r="H27"/>
  <c r="C27"/>
  <c r="H25"/>
  <c r="C25"/>
  <c r="H23"/>
  <c r="C23"/>
  <c r="H21"/>
  <c r="C21"/>
  <c r="H19"/>
  <c r="C19"/>
  <c r="H17"/>
  <c r="C17"/>
  <c r="H15"/>
  <c r="C15"/>
  <c r="H13"/>
  <c r="C13"/>
  <c r="H11"/>
  <c r="C11"/>
  <c r="H9"/>
  <c r="C9"/>
  <c r="H7"/>
  <c r="C7"/>
  <c r="H5"/>
  <c r="C5"/>
  <c r="Y329"/>
  <c r="X329"/>
  <c r="W329"/>
  <c r="V329"/>
  <c r="U329"/>
  <c r="T329"/>
  <c r="R329"/>
  <c r="Q329"/>
  <c r="P329"/>
  <c r="O329"/>
  <c r="N329"/>
  <c r="M329"/>
  <c r="Y327"/>
  <c r="X327"/>
  <c r="W327"/>
  <c r="V327"/>
  <c r="U327"/>
  <c r="T327"/>
  <c r="R327"/>
  <c r="Q327"/>
  <c r="P327"/>
  <c r="O327"/>
  <c r="N327"/>
  <c r="M327"/>
  <c r="Y325"/>
  <c r="X325"/>
  <c r="W325"/>
  <c r="V325"/>
  <c r="U325"/>
  <c r="T325"/>
  <c r="R325"/>
  <c r="Q325"/>
  <c r="P325"/>
  <c r="O325"/>
  <c r="N325"/>
  <c r="M325"/>
  <c r="Y323"/>
  <c r="X323"/>
  <c r="W323"/>
  <c r="V323"/>
  <c r="U323"/>
  <c r="T323"/>
  <c r="R323"/>
  <c r="Q323"/>
  <c r="P323"/>
  <c r="O323"/>
  <c r="N323"/>
  <c r="M323"/>
  <c r="Y321"/>
  <c r="X321"/>
  <c r="W321"/>
  <c r="V321"/>
  <c r="U321"/>
  <c r="T321"/>
  <c r="R321"/>
  <c r="Q321"/>
  <c r="P321"/>
  <c r="O321"/>
  <c r="N321"/>
  <c r="M321"/>
  <c r="Y319"/>
  <c r="X319"/>
  <c r="W319"/>
  <c r="V319"/>
  <c r="U319"/>
  <c r="T319"/>
  <c r="R319"/>
  <c r="Q319"/>
  <c r="P319"/>
  <c r="O319"/>
  <c r="N319"/>
  <c r="M319"/>
  <c r="Y317"/>
  <c r="X317"/>
  <c r="W317"/>
  <c r="V317"/>
  <c r="U317"/>
  <c r="T317"/>
  <c r="R317"/>
  <c r="Q317"/>
  <c r="P317"/>
  <c r="O317"/>
  <c r="N317"/>
  <c r="M317"/>
  <c r="Y315"/>
  <c r="X315"/>
  <c r="W315"/>
  <c r="V315"/>
  <c r="U315"/>
  <c r="T315"/>
  <c r="R315"/>
  <c r="Q315"/>
  <c r="P315"/>
  <c r="O315"/>
  <c r="N315"/>
  <c r="M315"/>
  <c r="Y313"/>
  <c r="X313"/>
  <c r="W313"/>
  <c r="V313"/>
  <c r="U313"/>
  <c r="T313"/>
  <c r="R313"/>
  <c r="Q313"/>
  <c r="P313"/>
  <c r="O313"/>
  <c r="N313"/>
  <c r="M313"/>
  <c r="Y311"/>
  <c r="X311"/>
  <c r="W311"/>
  <c r="V311"/>
  <c r="U311"/>
  <c r="T311"/>
  <c r="R311"/>
  <c r="Q311"/>
  <c r="P311"/>
  <c r="O311"/>
  <c r="N311"/>
  <c r="M311"/>
  <c r="Y309"/>
  <c r="X309"/>
  <c r="W309"/>
  <c r="V309"/>
  <c r="U309"/>
  <c r="T309"/>
  <c r="R309"/>
  <c r="Q309"/>
  <c r="P309"/>
  <c r="O309"/>
  <c r="N309"/>
  <c r="M309"/>
  <c r="Y307"/>
  <c r="X307"/>
  <c r="W307"/>
  <c r="V307"/>
  <c r="U307"/>
  <c r="T307"/>
  <c r="R307"/>
  <c r="Q307"/>
  <c r="P307"/>
  <c r="O307"/>
  <c r="N307"/>
  <c r="M307"/>
  <c r="Y305"/>
  <c r="X305"/>
  <c r="W305"/>
  <c r="V305"/>
  <c r="U305"/>
  <c r="T305"/>
  <c r="R305"/>
  <c r="Q305"/>
  <c r="P305"/>
  <c r="O305"/>
  <c r="N305"/>
  <c r="M305"/>
  <c r="Y303"/>
  <c r="X303"/>
  <c r="W303"/>
  <c r="V303"/>
  <c r="U303"/>
  <c r="T303"/>
  <c r="R303"/>
  <c r="Q303"/>
  <c r="P303"/>
  <c r="O303"/>
  <c r="N303"/>
  <c r="M303"/>
  <c r="Y301"/>
  <c r="X301"/>
  <c r="W301"/>
  <c r="V301"/>
  <c r="U301"/>
  <c r="T301"/>
  <c r="R301"/>
  <c r="Q301"/>
  <c r="P301"/>
  <c r="O301"/>
  <c r="N301"/>
  <c r="M301"/>
  <c r="Y299"/>
  <c r="X299"/>
  <c r="W299"/>
  <c r="V299"/>
  <c r="U299"/>
  <c r="T299"/>
  <c r="R299"/>
  <c r="Q299"/>
  <c r="P299"/>
  <c r="O299"/>
  <c r="N299"/>
  <c r="M299"/>
  <c r="Y297"/>
  <c r="X297"/>
  <c r="W297"/>
  <c r="V297"/>
  <c r="U297"/>
  <c r="T297"/>
  <c r="R297"/>
  <c r="Q297"/>
  <c r="P297"/>
  <c r="O297"/>
  <c r="N297"/>
  <c r="M297"/>
  <c r="Y295"/>
  <c r="X295"/>
  <c r="W295"/>
  <c r="V295"/>
  <c r="U295"/>
  <c r="T295"/>
  <c r="R295"/>
  <c r="Q295"/>
  <c r="P295"/>
  <c r="O295"/>
  <c r="N295"/>
  <c r="M295"/>
  <c r="Y293"/>
  <c r="X293"/>
  <c r="W293"/>
  <c r="V293"/>
  <c r="U293"/>
  <c r="T293"/>
  <c r="R293"/>
  <c r="Q293"/>
  <c r="P293"/>
  <c r="O293"/>
  <c r="N293"/>
  <c r="M293"/>
  <c r="U291"/>
  <c r="W291" s="1"/>
  <c r="T291"/>
  <c r="V291" s="1"/>
  <c r="N291"/>
  <c r="R291" s="1"/>
  <c r="M291"/>
  <c r="Q291" s="1"/>
  <c r="U289"/>
  <c r="W289" s="1"/>
  <c r="T289"/>
  <c r="V289" s="1"/>
  <c r="N289"/>
  <c r="R289" s="1"/>
  <c r="M289"/>
  <c r="Q289" s="1"/>
  <c r="U287"/>
  <c r="W287" s="1"/>
  <c r="T287"/>
  <c r="V287" s="1"/>
  <c r="N287"/>
  <c r="R287" s="1"/>
  <c r="M287"/>
  <c r="Q287" s="1"/>
  <c r="U285"/>
  <c r="W285" s="1"/>
  <c r="T285"/>
  <c r="V285" s="1"/>
  <c r="N285"/>
  <c r="R285" s="1"/>
  <c r="M285"/>
  <c r="Q285" s="1"/>
  <c r="U283"/>
  <c r="W283" s="1"/>
  <c r="T283"/>
  <c r="V283" s="1"/>
  <c r="N283"/>
  <c r="R283" s="1"/>
  <c r="M283"/>
  <c r="Q283" s="1"/>
  <c r="U281"/>
  <c r="W281" s="1"/>
  <c r="T281"/>
  <c r="V281" s="1"/>
  <c r="N281"/>
  <c r="R281" s="1"/>
  <c r="M281"/>
  <c r="Q281" s="1"/>
  <c r="U279"/>
  <c r="Y279" s="1"/>
  <c r="T279"/>
  <c r="V279" s="1"/>
  <c r="N279"/>
  <c r="R279" s="1"/>
  <c r="M279"/>
  <c r="Q279" s="1"/>
  <c r="U277"/>
  <c r="Y277" s="1"/>
  <c r="T277"/>
  <c r="V277" s="1"/>
  <c r="N277"/>
  <c r="R277" s="1"/>
  <c r="M277"/>
  <c r="Q277" s="1"/>
  <c r="U275"/>
  <c r="W275" s="1"/>
  <c r="T275"/>
  <c r="V275" s="1"/>
  <c r="N275"/>
  <c r="P275" s="1"/>
  <c r="M275"/>
  <c r="Q275" s="1"/>
  <c r="P285" l="1"/>
  <c r="P281"/>
  <c r="P291"/>
  <c r="P289"/>
  <c r="P287"/>
  <c r="P283"/>
  <c r="R275"/>
  <c r="O291"/>
  <c r="Y291"/>
  <c r="X291"/>
  <c r="O289"/>
  <c r="Y289"/>
  <c r="X289"/>
  <c r="O287"/>
  <c r="Y287"/>
  <c r="X287"/>
  <c r="O285"/>
  <c r="Y285"/>
  <c r="X285"/>
  <c r="O283"/>
  <c r="Y283"/>
  <c r="X283"/>
  <c r="O281"/>
  <c r="Y281"/>
  <c r="X281"/>
  <c r="W279"/>
  <c r="O279"/>
  <c r="P279"/>
  <c r="X279"/>
  <c r="W277"/>
  <c r="O277"/>
  <c r="P277"/>
  <c r="X277"/>
  <c r="O275"/>
  <c r="Y275"/>
  <c r="X275"/>
  <c r="U273"/>
  <c r="W273" s="1"/>
  <c r="T273"/>
  <c r="V273" s="1"/>
  <c r="N273"/>
  <c r="R273" s="1"/>
  <c r="M273"/>
  <c r="Q273" s="1"/>
  <c r="U271"/>
  <c r="Y271" s="1"/>
  <c r="T271"/>
  <c r="X271" s="1"/>
  <c r="N271"/>
  <c r="P271" s="1"/>
  <c r="M271"/>
  <c r="O271" s="1"/>
  <c r="U269"/>
  <c r="W269" s="1"/>
  <c r="T269"/>
  <c r="V269" s="1"/>
  <c r="N269"/>
  <c r="R269" s="1"/>
  <c r="M269"/>
  <c r="Q269" s="1"/>
  <c r="U267"/>
  <c r="Y267" s="1"/>
  <c r="T267"/>
  <c r="X267" s="1"/>
  <c r="N267"/>
  <c r="R267" s="1"/>
  <c r="M267"/>
  <c r="O267" s="1"/>
  <c r="U265"/>
  <c r="Y265" s="1"/>
  <c r="T265"/>
  <c r="V265" s="1"/>
  <c r="N265"/>
  <c r="R265" s="1"/>
  <c r="M265"/>
  <c r="Q265" s="1"/>
  <c r="U263"/>
  <c r="Y263" s="1"/>
  <c r="T263"/>
  <c r="X263" s="1"/>
  <c r="N263"/>
  <c r="P263" s="1"/>
  <c r="M263"/>
  <c r="O263" s="1"/>
  <c r="U261"/>
  <c r="W261" s="1"/>
  <c r="T261"/>
  <c r="V261" s="1"/>
  <c r="N261"/>
  <c r="R261" s="1"/>
  <c r="M261"/>
  <c r="Q261" s="1"/>
  <c r="U259"/>
  <c r="Y259" s="1"/>
  <c r="T259"/>
  <c r="X259" s="1"/>
  <c r="N259"/>
  <c r="R259" s="1"/>
  <c r="M259"/>
  <c r="O259" s="1"/>
  <c r="U257"/>
  <c r="Y257" s="1"/>
  <c r="T257"/>
  <c r="V257" s="1"/>
  <c r="N257"/>
  <c r="R257" s="1"/>
  <c r="M257"/>
  <c r="Q257" s="1"/>
  <c r="U255"/>
  <c r="Y255" s="1"/>
  <c r="T255"/>
  <c r="X255" s="1"/>
  <c r="N255"/>
  <c r="R255" s="1"/>
  <c r="M255"/>
  <c r="O255" s="1"/>
  <c r="U253"/>
  <c r="Y253" s="1"/>
  <c r="T253"/>
  <c r="V253" s="1"/>
  <c r="N253"/>
  <c r="R253" s="1"/>
  <c r="M253"/>
  <c r="Q253" s="1"/>
  <c r="U251"/>
  <c r="Y251" s="1"/>
  <c r="T251"/>
  <c r="X251" s="1"/>
  <c r="N251"/>
  <c r="R251" s="1"/>
  <c r="M251"/>
  <c r="O251" s="1"/>
  <c r="U249"/>
  <c r="Y249" s="1"/>
  <c r="T249"/>
  <c r="V249" s="1"/>
  <c r="N249"/>
  <c r="R249" s="1"/>
  <c r="M249"/>
  <c r="Q249" s="1"/>
  <c r="U247"/>
  <c r="Y247" s="1"/>
  <c r="T247"/>
  <c r="X247" s="1"/>
  <c r="N247"/>
  <c r="P247" s="1"/>
  <c r="M247"/>
  <c r="O247" s="1"/>
  <c r="U245"/>
  <c r="W245" s="1"/>
  <c r="T245"/>
  <c r="V245" s="1"/>
  <c r="N245"/>
  <c r="R245" s="1"/>
  <c r="M245"/>
  <c r="Q245" s="1"/>
  <c r="U243"/>
  <c r="Y243" s="1"/>
  <c r="T243"/>
  <c r="X243" s="1"/>
  <c r="N243"/>
  <c r="P243" s="1"/>
  <c r="M243"/>
  <c r="O243" s="1"/>
  <c r="U241"/>
  <c r="W241" s="1"/>
  <c r="T241"/>
  <c r="V241" s="1"/>
  <c r="N241"/>
  <c r="R241" s="1"/>
  <c r="M241"/>
  <c r="Q241" s="1"/>
  <c r="U239"/>
  <c r="Y239" s="1"/>
  <c r="T239"/>
  <c r="X239" s="1"/>
  <c r="N239"/>
  <c r="P239" s="1"/>
  <c r="M239"/>
  <c r="O239" s="1"/>
  <c r="U237"/>
  <c r="W237" s="1"/>
  <c r="T237"/>
  <c r="V237" s="1"/>
  <c r="N237"/>
  <c r="R237" s="1"/>
  <c r="M237"/>
  <c r="Q237" s="1"/>
  <c r="U235"/>
  <c r="Y235" s="1"/>
  <c r="T235"/>
  <c r="X235" s="1"/>
  <c r="N235"/>
  <c r="P235" s="1"/>
  <c r="M235"/>
  <c r="O235" s="1"/>
  <c r="U233"/>
  <c r="W233" s="1"/>
  <c r="T233"/>
  <c r="V233" s="1"/>
  <c r="N233"/>
  <c r="R233" s="1"/>
  <c r="M233"/>
  <c r="Q233" s="1"/>
  <c r="U231"/>
  <c r="Y231" s="1"/>
  <c r="T231"/>
  <c r="X231" s="1"/>
  <c r="N231"/>
  <c r="R231" s="1"/>
  <c r="M231"/>
  <c r="O231" s="1"/>
  <c r="U229"/>
  <c r="W229" s="1"/>
  <c r="T229"/>
  <c r="V229" s="1"/>
  <c r="N229"/>
  <c r="R229" s="1"/>
  <c r="M229"/>
  <c r="Q229" s="1"/>
  <c r="U227"/>
  <c r="Y227" s="1"/>
  <c r="T227"/>
  <c r="X227" s="1"/>
  <c r="N227"/>
  <c r="P227" s="1"/>
  <c r="M227"/>
  <c r="O227" s="1"/>
  <c r="U225"/>
  <c r="W225" s="1"/>
  <c r="T225"/>
  <c r="V225" s="1"/>
  <c r="N225"/>
  <c r="R225" s="1"/>
  <c r="M225"/>
  <c r="Q225" s="1"/>
  <c r="U223"/>
  <c r="Y223" s="1"/>
  <c r="T223"/>
  <c r="X223" s="1"/>
  <c r="N223"/>
  <c r="P223" s="1"/>
  <c r="M223"/>
  <c r="O223" s="1"/>
  <c r="U221"/>
  <c r="W221" s="1"/>
  <c r="T221"/>
  <c r="V221" s="1"/>
  <c r="N221"/>
  <c r="R221" s="1"/>
  <c r="M221"/>
  <c r="Q221" s="1"/>
  <c r="U219"/>
  <c r="Y219" s="1"/>
  <c r="T219"/>
  <c r="X219" s="1"/>
  <c r="N219"/>
  <c r="P219" s="1"/>
  <c r="M219"/>
  <c r="O219" s="1"/>
  <c r="U217"/>
  <c r="W217" s="1"/>
  <c r="T217"/>
  <c r="V217" s="1"/>
  <c r="N217"/>
  <c r="R217" s="1"/>
  <c r="M217"/>
  <c r="Q217" s="1"/>
  <c r="U215"/>
  <c r="Y215" s="1"/>
  <c r="T215"/>
  <c r="X215" s="1"/>
  <c r="N215"/>
  <c r="P215" s="1"/>
  <c r="M215"/>
  <c r="O215" s="1"/>
  <c r="U213"/>
  <c r="W213" s="1"/>
  <c r="T213"/>
  <c r="V213" s="1"/>
  <c r="N213"/>
  <c r="R213" s="1"/>
  <c r="M213"/>
  <c r="Q213" s="1"/>
  <c r="U211"/>
  <c r="Y211" s="1"/>
  <c r="T211"/>
  <c r="X211" s="1"/>
  <c r="N211"/>
  <c r="P211" s="1"/>
  <c r="M211"/>
  <c r="O211" s="1"/>
  <c r="U209"/>
  <c r="W209" s="1"/>
  <c r="T209"/>
  <c r="V209" s="1"/>
  <c r="N209"/>
  <c r="R209" s="1"/>
  <c r="M209"/>
  <c r="Q209" s="1"/>
  <c r="U207"/>
  <c r="Y207" s="1"/>
  <c r="T207"/>
  <c r="X207" s="1"/>
  <c r="N207"/>
  <c r="P207" s="1"/>
  <c r="M207"/>
  <c r="O207" s="1"/>
  <c r="U205"/>
  <c r="W205" s="1"/>
  <c r="T205"/>
  <c r="V205" s="1"/>
  <c r="N205"/>
  <c r="R205" s="1"/>
  <c r="M205"/>
  <c r="Q205" s="1"/>
  <c r="U203"/>
  <c r="Y203" s="1"/>
  <c r="T203"/>
  <c r="X203" s="1"/>
  <c r="N203"/>
  <c r="R203" s="1"/>
  <c r="M203"/>
  <c r="O203" s="1"/>
  <c r="U201"/>
  <c r="W201" s="1"/>
  <c r="T201"/>
  <c r="V201" s="1"/>
  <c r="N201"/>
  <c r="R201" s="1"/>
  <c r="M201"/>
  <c r="Q201" s="1"/>
  <c r="U199"/>
  <c r="Y199" s="1"/>
  <c r="T199"/>
  <c r="X199" s="1"/>
  <c r="N199"/>
  <c r="P199" s="1"/>
  <c r="M199"/>
  <c r="O199" s="1"/>
  <c r="U197"/>
  <c r="W197" s="1"/>
  <c r="T197"/>
  <c r="V197" s="1"/>
  <c r="N197"/>
  <c r="R197" s="1"/>
  <c r="M197"/>
  <c r="Q197" s="1"/>
  <c r="U195"/>
  <c r="Y195" s="1"/>
  <c r="T195"/>
  <c r="X195" s="1"/>
  <c r="N195"/>
  <c r="P195" s="1"/>
  <c r="M195"/>
  <c r="O195" s="1"/>
  <c r="U193"/>
  <c r="W193" s="1"/>
  <c r="T193"/>
  <c r="V193" s="1"/>
  <c r="N193"/>
  <c r="R193" s="1"/>
  <c r="M193"/>
  <c r="Q193" s="1"/>
  <c r="U191"/>
  <c r="Y191" s="1"/>
  <c r="T191"/>
  <c r="X191" s="1"/>
  <c r="N191"/>
  <c r="P191" s="1"/>
  <c r="M191"/>
  <c r="O191" s="1"/>
  <c r="U189"/>
  <c r="W189" s="1"/>
  <c r="T189"/>
  <c r="V189" s="1"/>
  <c r="N189"/>
  <c r="R189" s="1"/>
  <c r="M189"/>
  <c r="Q189" s="1"/>
  <c r="U187"/>
  <c r="Y187" s="1"/>
  <c r="T187"/>
  <c r="X187" s="1"/>
  <c r="N187"/>
  <c r="P187" s="1"/>
  <c r="M187"/>
  <c r="O187" s="1"/>
  <c r="U185"/>
  <c r="W185" s="1"/>
  <c r="T185"/>
  <c r="V185" s="1"/>
  <c r="N185"/>
  <c r="R185" s="1"/>
  <c r="M185"/>
  <c r="Q185" s="1"/>
  <c r="U183"/>
  <c r="Y183" s="1"/>
  <c r="T183"/>
  <c r="X183" s="1"/>
  <c r="N183"/>
  <c r="P183" s="1"/>
  <c r="M183"/>
  <c r="O183" s="1"/>
  <c r="U181"/>
  <c r="W181" s="1"/>
  <c r="T181"/>
  <c r="V181" s="1"/>
  <c r="N181"/>
  <c r="R181" s="1"/>
  <c r="M181"/>
  <c r="Q181" s="1"/>
  <c r="U179"/>
  <c r="Y179" s="1"/>
  <c r="T179"/>
  <c r="X179" s="1"/>
  <c r="N179"/>
  <c r="P179" s="1"/>
  <c r="M179"/>
  <c r="O179" s="1"/>
  <c r="U177"/>
  <c r="W177" s="1"/>
  <c r="T177"/>
  <c r="V177" s="1"/>
  <c r="N177"/>
  <c r="R177" s="1"/>
  <c r="M177"/>
  <c r="Q177" s="1"/>
  <c r="U175"/>
  <c r="Y175" s="1"/>
  <c r="T175"/>
  <c r="X175" s="1"/>
  <c r="N175"/>
  <c r="P175" s="1"/>
  <c r="M175"/>
  <c r="O175" s="1"/>
  <c r="U173"/>
  <c r="W173" s="1"/>
  <c r="T173"/>
  <c r="V173" s="1"/>
  <c r="N173"/>
  <c r="R173" s="1"/>
  <c r="M173"/>
  <c r="Q173" s="1"/>
  <c r="U171"/>
  <c r="Y171" s="1"/>
  <c r="T171"/>
  <c r="X171" s="1"/>
  <c r="N171"/>
  <c r="R171" s="1"/>
  <c r="M171"/>
  <c r="O171" s="1"/>
  <c r="U169"/>
  <c r="Y169" s="1"/>
  <c r="T169"/>
  <c r="V169" s="1"/>
  <c r="N169"/>
  <c r="R169" s="1"/>
  <c r="M169"/>
  <c r="Q169" s="1"/>
  <c r="U167"/>
  <c r="Y167" s="1"/>
  <c r="T167"/>
  <c r="X167" s="1"/>
  <c r="N167"/>
  <c r="R167" s="1"/>
  <c r="M167"/>
  <c r="O167" s="1"/>
  <c r="U165"/>
  <c r="Y165" s="1"/>
  <c r="T165"/>
  <c r="V165" s="1"/>
  <c r="N165"/>
  <c r="R165" s="1"/>
  <c r="M165"/>
  <c r="Q165" s="1"/>
  <c r="U163"/>
  <c r="Y163" s="1"/>
  <c r="T163"/>
  <c r="X163" s="1"/>
  <c r="N163"/>
  <c r="R163" s="1"/>
  <c r="M163"/>
  <c r="O163" s="1"/>
  <c r="U161"/>
  <c r="Y161" s="1"/>
  <c r="T161"/>
  <c r="V161" s="1"/>
  <c r="N161"/>
  <c r="R161" s="1"/>
  <c r="M161"/>
  <c r="Q161" s="1"/>
  <c r="U159"/>
  <c r="Y159" s="1"/>
  <c r="T159"/>
  <c r="X159" s="1"/>
  <c r="N159"/>
  <c r="R159" s="1"/>
  <c r="M159"/>
  <c r="O159" s="1"/>
  <c r="U157"/>
  <c r="Y157" s="1"/>
  <c r="T157"/>
  <c r="V157" s="1"/>
  <c r="N157"/>
  <c r="R157" s="1"/>
  <c r="M157"/>
  <c r="Q157" s="1"/>
  <c r="U155"/>
  <c r="Y155" s="1"/>
  <c r="T155"/>
  <c r="X155" s="1"/>
  <c r="N155"/>
  <c r="P155" s="1"/>
  <c r="M155"/>
  <c r="O155" s="1"/>
  <c r="U153"/>
  <c r="W153" s="1"/>
  <c r="T153"/>
  <c r="V153" s="1"/>
  <c r="N153"/>
  <c r="R153" s="1"/>
  <c r="M153"/>
  <c r="Q153" s="1"/>
  <c r="U151"/>
  <c r="Y151" s="1"/>
  <c r="T151"/>
  <c r="X151" s="1"/>
  <c r="N151"/>
  <c r="R151" s="1"/>
  <c r="M151"/>
  <c r="O151" s="1"/>
  <c r="U149"/>
  <c r="Y149" s="1"/>
  <c r="T149"/>
  <c r="V149" s="1"/>
  <c r="N149"/>
  <c r="R149" s="1"/>
  <c r="M149"/>
  <c r="Q149" s="1"/>
  <c r="U147"/>
  <c r="Y147" s="1"/>
  <c r="T147"/>
  <c r="X147" s="1"/>
  <c r="N147"/>
  <c r="R147" s="1"/>
  <c r="M147"/>
  <c r="O147" s="1"/>
  <c r="U145"/>
  <c r="Y145" s="1"/>
  <c r="T145"/>
  <c r="V145" s="1"/>
  <c r="N145"/>
  <c r="R145" s="1"/>
  <c r="M145"/>
  <c r="Q145" s="1"/>
  <c r="U143"/>
  <c r="Y143" s="1"/>
  <c r="T143"/>
  <c r="X143" s="1"/>
  <c r="N143"/>
  <c r="R143" s="1"/>
  <c r="M143"/>
  <c r="O143" s="1"/>
  <c r="U141"/>
  <c r="Y141" s="1"/>
  <c r="T141"/>
  <c r="V141" s="1"/>
  <c r="N141"/>
  <c r="R141" s="1"/>
  <c r="M141"/>
  <c r="Q141" s="1"/>
  <c r="U139"/>
  <c r="Y139" s="1"/>
  <c r="T139"/>
  <c r="X139" s="1"/>
  <c r="N139"/>
  <c r="R139" s="1"/>
  <c r="M139"/>
  <c r="O139" s="1"/>
  <c r="U137"/>
  <c r="Y137" s="1"/>
  <c r="T137"/>
  <c r="V137" s="1"/>
  <c r="N137"/>
  <c r="R137" s="1"/>
  <c r="M137"/>
  <c r="Q137" s="1"/>
  <c r="U135"/>
  <c r="Y135" s="1"/>
  <c r="T135"/>
  <c r="X135" s="1"/>
  <c r="N135"/>
  <c r="R135" s="1"/>
  <c r="M135"/>
  <c r="O135" s="1"/>
  <c r="U133"/>
  <c r="Y133" s="1"/>
  <c r="T133"/>
  <c r="V133" s="1"/>
  <c r="N133"/>
  <c r="R133" s="1"/>
  <c r="M133"/>
  <c r="Q133" s="1"/>
  <c r="U131"/>
  <c r="Y131" s="1"/>
  <c r="T131"/>
  <c r="X131" s="1"/>
  <c r="N131"/>
  <c r="R131" s="1"/>
  <c r="M131"/>
  <c r="O131" s="1"/>
  <c r="U129"/>
  <c r="Y129" s="1"/>
  <c r="T129"/>
  <c r="V129" s="1"/>
  <c r="N129"/>
  <c r="R129" s="1"/>
  <c r="M129"/>
  <c r="Q129" s="1"/>
  <c r="U127"/>
  <c r="Y127" s="1"/>
  <c r="T127"/>
  <c r="X127" s="1"/>
  <c r="N127"/>
  <c r="R127" s="1"/>
  <c r="M127"/>
  <c r="O127" s="1"/>
  <c r="U125"/>
  <c r="W125" s="1"/>
  <c r="T125"/>
  <c r="V125" s="1"/>
  <c r="N125"/>
  <c r="R125" s="1"/>
  <c r="M125"/>
  <c r="Q125" s="1"/>
  <c r="U123"/>
  <c r="Y123" s="1"/>
  <c r="T123"/>
  <c r="X123" s="1"/>
  <c r="N123"/>
  <c r="P123" s="1"/>
  <c r="M123"/>
  <c r="O123" s="1"/>
  <c r="U121"/>
  <c r="W121" s="1"/>
  <c r="T121"/>
  <c r="V121" s="1"/>
  <c r="N121"/>
  <c r="R121" s="1"/>
  <c r="M121"/>
  <c r="Q121" s="1"/>
  <c r="U119"/>
  <c r="Y119" s="1"/>
  <c r="T119"/>
  <c r="X119" s="1"/>
  <c r="N119"/>
  <c r="P119" s="1"/>
  <c r="M119"/>
  <c r="O119" s="1"/>
  <c r="U117"/>
  <c r="W117" s="1"/>
  <c r="T117"/>
  <c r="V117" s="1"/>
  <c r="N117"/>
  <c r="R117" s="1"/>
  <c r="M117"/>
  <c r="Q117" s="1"/>
  <c r="U115"/>
  <c r="Y115" s="1"/>
  <c r="T115"/>
  <c r="X115" s="1"/>
  <c r="N115"/>
  <c r="P115" s="1"/>
  <c r="M115"/>
  <c r="O115" s="1"/>
  <c r="U113"/>
  <c r="W113" s="1"/>
  <c r="T113"/>
  <c r="V113" s="1"/>
  <c r="N113"/>
  <c r="R113" s="1"/>
  <c r="M113"/>
  <c r="Q113" s="1"/>
  <c r="U111"/>
  <c r="Y111" s="1"/>
  <c r="T111"/>
  <c r="X111" s="1"/>
  <c r="N111"/>
  <c r="R111" s="1"/>
  <c r="M111"/>
  <c r="O111" s="1"/>
  <c r="U109"/>
  <c r="Y109" s="1"/>
  <c r="T109"/>
  <c r="V109" s="1"/>
  <c r="N109"/>
  <c r="R109" s="1"/>
  <c r="M109"/>
  <c r="Q109" s="1"/>
  <c r="U107"/>
  <c r="Y107" s="1"/>
  <c r="T107"/>
  <c r="X107" s="1"/>
  <c r="N107"/>
  <c r="R107" s="1"/>
  <c r="M107"/>
  <c r="O107" s="1"/>
  <c r="U105"/>
  <c r="Y105" s="1"/>
  <c r="T105"/>
  <c r="V105" s="1"/>
  <c r="N105"/>
  <c r="R105" s="1"/>
  <c r="M105"/>
  <c r="Q105" s="1"/>
  <c r="U103"/>
  <c r="Y103" s="1"/>
  <c r="T103"/>
  <c r="X103" s="1"/>
  <c r="N103"/>
  <c r="R103" s="1"/>
  <c r="M103"/>
  <c r="O103" s="1"/>
  <c r="U101"/>
  <c r="Y101" s="1"/>
  <c r="T101"/>
  <c r="V101" s="1"/>
  <c r="N101"/>
  <c r="R101" s="1"/>
  <c r="M101"/>
  <c r="Q101" s="1"/>
  <c r="U99"/>
  <c r="Y99" s="1"/>
  <c r="T99"/>
  <c r="X99" s="1"/>
  <c r="N99"/>
  <c r="R99" s="1"/>
  <c r="M99"/>
  <c r="O99" s="1"/>
  <c r="U97"/>
  <c r="Y97" s="1"/>
  <c r="T97"/>
  <c r="V97" s="1"/>
  <c r="N97"/>
  <c r="R97" s="1"/>
  <c r="M97"/>
  <c r="Q97" s="1"/>
  <c r="U95"/>
  <c r="Y95" s="1"/>
  <c r="T95"/>
  <c r="X95" s="1"/>
  <c r="N95"/>
  <c r="P95" s="1"/>
  <c r="M95"/>
  <c r="O95" s="1"/>
  <c r="U93"/>
  <c r="W93" s="1"/>
  <c r="T93"/>
  <c r="V93" s="1"/>
  <c r="N93"/>
  <c r="R93" s="1"/>
  <c r="M93"/>
  <c r="Q93" s="1"/>
  <c r="U91"/>
  <c r="Y91" s="1"/>
  <c r="T91"/>
  <c r="X91" s="1"/>
  <c r="N91"/>
  <c r="P91" s="1"/>
  <c r="M91"/>
  <c r="O91" s="1"/>
  <c r="U89"/>
  <c r="W89" s="1"/>
  <c r="T89"/>
  <c r="V89" s="1"/>
  <c r="N89"/>
  <c r="R89" s="1"/>
  <c r="M89"/>
  <c r="Q89" s="1"/>
  <c r="U87"/>
  <c r="Y87" s="1"/>
  <c r="T87"/>
  <c r="X87" s="1"/>
  <c r="N87"/>
  <c r="R87" s="1"/>
  <c r="M87"/>
  <c r="O87" s="1"/>
  <c r="U85"/>
  <c r="Y85" s="1"/>
  <c r="T85"/>
  <c r="V85" s="1"/>
  <c r="N85"/>
  <c r="R85" s="1"/>
  <c r="M85"/>
  <c r="Q85" s="1"/>
  <c r="U83"/>
  <c r="Y83" s="1"/>
  <c r="T83"/>
  <c r="X83" s="1"/>
  <c r="N83"/>
  <c r="R83" s="1"/>
  <c r="M83"/>
  <c r="O83" s="1"/>
  <c r="U81"/>
  <c r="Y81" s="1"/>
  <c r="T81"/>
  <c r="V81" s="1"/>
  <c r="N81"/>
  <c r="R81" s="1"/>
  <c r="M81"/>
  <c r="Q81" s="1"/>
  <c r="U79"/>
  <c r="Y79" s="1"/>
  <c r="T79"/>
  <c r="X79" s="1"/>
  <c r="N79"/>
  <c r="R79" s="1"/>
  <c r="M79"/>
  <c r="O79" s="1"/>
  <c r="U77"/>
  <c r="Y77" s="1"/>
  <c r="T77"/>
  <c r="V77" s="1"/>
  <c r="N77"/>
  <c r="R77" s="1"/>
  <c r="M77"/>
  <c r="Q77" s="1"/>
  <c r="U75"/>
  <c r="Y75" s="1"/>
  <c r="T75"/>
  <c r="X75" s="1"/>
  <c r="N75"/>
  <c r="R75" s="1"/>
  <c r="M75"/>
  <c r="O75" s="1"/>
  <c r="U73"/>
  <c r="Y73" s="1"/>
  <c r="T73"/>
  <c r="V73" s="1"/>
  <c r="N73"/>
  <c r="R73" s="1"/>
  <c r="M73"/>
  <c r="Q73" s="1"/>
  <c r="U71"/>
  <c r="Y71" s="1"/>
  <c r="T71"/>
  <c r="X71" s="1"/>
  <c r="N71"/>
  <c r="R71" s="1"/>
  <c r="M71"/>
  <c r="O71" s="1"/>
  <c r="U69"/>
  <c r="Y69" s="1"/>
  <c r="T69"/>
  <c r="V69" s="1"/>
  <c r="N69"/>
  <c r="R69" s="1"/>
  <c r="M69"/>
  <c r="Q69" s="1"/>
  <c r="U67"/>
  <c r="Y67" s="1"/>
  <c r="T67"/>
  <c r="X67" s="1"/>
  <c r="N67"/>
  <c r="R67" s="1"/>
  <c r="M67"/>
  <c r="O67" s="1"/>
  <c r="U65"/>
  <c r="W65" s="1"/>
  <c r="T65"/>
  <c r="V65" s="1"/>
  <c r="N65"/>
  <c r="R65" s="1"/>
  <c r="M65"/>
  <c r="Q65" s="1"/>
  <c r="U63"/>
  <c r="Y63" s="1"/>
  <c r="T63"/>
  <c r="X63" s="1"/>
  <c r="N63"/>
  <c r="P63" s="1"/>
  <c r="M63"/>
  <c r="O63" s="1"/>
  <c r="U61"/>
  <c r="W61" s="1"/>
  <c r="T61"/>
  <c r="V61" s="1"/>
  <c r="N61"/>
  <c r="R61" s="1"/>
  <c r="M61"/>
  <c r="Q61" s="1"/>
  <c r="U59"/>
  <c r="Y59" s="1"/>
  <c r="T59"/>
  <c r="X59" s="1"/>
  <c r="N59"/>
  <c r="P59" s="1"/>
  <c r="M59"/>
  <c r="O59" s="1"/>
  <c r="U57"/>
  <c r="W57" s="1"/>
  <c r="T57"/>
  <c r="V57" s="1"/>
  <c r="N57"/>
  <c r="R57" s="1"/>
  <c r="M57"/>
  <c r="Q57" s="1"/>
  <c r="U55"/>
  <c r="Y55" s="1"/>
  <c r="T55"/>
  <c r="X55" s="1"/>
  <c r="N55"/>
  <c r="R55" s="1"/>
  <c r="M55"/>
  <c r="O55" s="1"/>
  <c r="U53"/>
  <c r="W53" s="1"/>
  <c r="T53"/>
  <c r="V53" s="1"/>
  <c r="N53"/>
  <c r="R53" s="1"/>
  <c r="M53"/>
  <c r="Q53" s="1"/>
  <c r="U51"/>
  <c r="Y51" s="1"/>
  <c r="T51"/>
  <c r="X51" s="1"/>
  <c r="N51"/>
  <c r="P51" s="1"/>
  <c r="M51"/>
  <c r="O51" s="1"/>
  <c r="U49"/>
  <c r="W49" s="1"/>
  <c r="T49"/>
  <c r="V49" s="1"/>
  <c r="N49"/>
  <c r="R49" s="1"/>
  <c r="M49"/>
  <c r="Q49" s="1"/>
  <c r="U47"/>
  <c r="Y47" s="1"/>
  <c r="T47"/>
  <c r="X47" s="1"/>
  <c r="N47"/>
  <c r="R47" s="1"/>
  <c r="M47"/>
  <c r="O47" s="1"/>
  <c r="U45"/>
  <c r="Y45" s="1"/>
  <c r="T45"/>
  <c r="X45" s="1"/>
  <c r="N45"/>
  <c r="R45" s="1"/>
  <c r="M45"/>
  <c r="O45" s="1"/>
  <c r="U43"/>
  <c r="Y43" s="1"/>
  <c r="T43"/>
  <c r="V43" s="1"/>
  <c r="N43"/>
  <c r="R43" s="1"/>
  <c r="M43"/>
  <c r="Q43" s="1"/>
  <c r="U41"/>
  <c r="Y41" s="1"/>
  <c r="T41"/>
  <c r="X41" s="1"/>
  <c r="N41"/>
  <c r="P41" s="1"/>
  <c r="M41"/>
  <c r="O41" s="1"/>
  <c r="U39"/>
  <c r="W39" s="1"/>
  <c r="T39"/>
  <c r="V39" s="1"/>
  <c r="N39"/>
  <c r="R39" s="1"/>
  <c r="M39"/>
  <c r="Q39" s="1"/>
  <c r="U37"/>
  <c r="Y37" s="1"/>
  <c r="T37"/>
  <c r="X37" s="1"/>
  <c r="N37"/>
  <c r="P37" s="1"/>
  <c r="M37"/>
  <c r="O37" s="1"/>
  <c r="U35"/>
  <c r="W35" s="1"/>
  <c r="T35"/>
  <c r="V35" s="1"/>
  <c r="N35"/>
  <c r="R35" s="1"/>
  <c r="M35"/>
  <c r="Q35" s="1"/>
  <c r="U33"/>
  <c r="Y33" s="1"/>
  <c r="T33"/>
  <c r="X33" s="1"/>
  <c r="N33"/>
  <c r="P33" s="1"/>
  <c r="M33"/>
  <c r="O33" s="1"/>
  <c r="U31"/>
  <c r="W31" s="1"/>
  <c r="T31"/>
  <c r="V31" s="1"/>
  <c r="N31"/>
  <c r="R31" s="1"/>
  <c r="M31"/>
  <c r="Q31" s="1"/>
  <c r="U29"/>
  <c r="Y29" s="1"/>
  <c r="T29"/>
  <c r="X29" s="1"/>
  <c r="N29"/>
  <c r="R29" s="1"/>
  <c r="M29"/>
  <c r="O29" s="1"/>
  <c r="U27"/>
  <c r="Y27" s="1"/>
  <c r="T27"/>
  <c r="V27" s="1"/>
  <c r="N27"/>
  <c r="R27" s="1"/>
  <c r="M27"/>
  <c r="Q27" s="1"/>
  <c r="T5"/>
  <c r="T7"/>
  <c r="V7" s="1"/>
  <c r="T9"/>
  <c r="V9" s="1"/>
  <c r="T11"/>
  <c r="V11" s="1"/>
  <c r="T13"/>
  <c r="V13" s="1"/>
  <c r="T15"/>
  <c r="X15" s="1"/>
  <c r="T17"/>
  <c r="V17" s="1"/>
  <c r="T19"/>
  <c r="V19" s="1"/>
  <c r="T21"/>
  <c r="V21" s="1"/>
  <c r="T23"/>
  <c r="V23" s="1"/>
  <c r="T25"/>
  <c r="V25" s="1"/>
  <c r="U25"/>
  <c r="Y25" s="1"/>
  <c r="N25"/>
  <c r="R25" s="1"/>
  <c r="M25"/>
  <c r="Q25" s="1"/>
  <c r="U23"/>
  <c r="Y23" s="1"/>
  <c r="N23"/>
  <c r="R23" s="1"/>
  <c r="M23"/>
  <c r="O23" s="1"/>
  <c r="U21"/>
  <c r="Y21" s="1"/>
  <c r="N21"/>
  <c r="R21" s="1"/>
  <c r="M21"/>
  <c r="O21" s="1"/>
  <c r="U19"/>
  <c r="Y19" s="1"/>
  <c r="N19"/>
  <c r="P19" s="1"/>
  <c r="M19"/>
  <c r="O19" s="1"/>
  <c r="U17"/>
  <c r="W17" s="1"/>
  <c r="N17"/>
  <c r="R17" s="1"/>
  <c r="M17"/>
  <c r="Q17" s="1"/>
  <c r="U15"/>
  <c r="Y15" s="1"/>
  <c r="N15"/>
  <c r="R15" s="1"/>
  <c r="M15"/>
  <c r="O15" s="1"/>
  <c r="U13"/>
  <c r="Y13" s="1"/>
  <c r="N13"/>
  <c r="R13" s="1"/>
  <c r="M13"/>
  <c r="O13" s="1"/>
  <c r="U11"/>
  <c r="Y11" s="1"/>
  <c r="N11"/>
  <c r="R11" s="1"/>
  <c r="M11"/>
  <c r="O11" s="1"/>
  <c r="U9"/>
  <c r="Y9" s="1"/>
  <c r="N9"/>
  <c r="R9" s="1"/>
  <c r="M9"/>
  <c r="Q9" s="1"/>
  <c r="U7"/>
  <c r="Y7" s="1"/>
  <c r="N7"/>
  <c r="R7" s="1"/>
  <c r="M7"/>
  <c r="O7" s="1"/>
  <c r="U5"/>
  <c r="N5"/>
  <c r="M5"/>
  <c r="K1"/>
  <c r="V255" l="1"/>
  <c r="W239"/>
  <c r="W271"/>
  <c r="V239"/>
  <c r="V203"/>
  <c r="W203"/>
  <c r="V59"/>
  <c r="W219"/>
  <c r="W167"/>
  <c r="W143"/>
  <c r="O113"/>
  <c r="O97"/>
  <c r="W95"/>
  <c r="W87"/>
  <c r="V271"/>
  <c r="W263"/>
  <c r="W255"/>
  <c r="V251"/>
  <c r="W231"/>
  <c r="W215"/>
  <c r="O197"/>
  <c r="W187"/>
  <c r="O169"/>
  <c r="W159"/>
  <c r="O133"/>
  <c r="O129"/>
  <c r="W267"/>
  <c r="V267"/>
  <c r="V263"/>
  <c r="W259"/>
  <c r="V259"/>
  <c r="W251"/>
  <c r="W247"/>
  <c r="V247"/>
  <c r="W243"/>
  <c r="V243"/>
  <c r="V235"/>
  <c r="W235"/>
  <c r="V231"/>
  <c r="W227"/>
  <c r="V227"/>
  <c r="V219"/>
  <c r="V211"/>
  <c r="W211"/>
  <c r="Y197"/>
  <c r="W195"/>
  <c r="W191"/>
  <c r="O189"/>
  <c r="W183"/>
  <c r="O177"/>
  <c r="W175"/>
  <c r="O165"/>
  <c r="O161"/>
  <c r="O153"/>
  <c r="W151"/>
  <c r="W147"/>
  <c r="O137"/>
  <c r="W135"/>
  <c r="W127"/>
  <c r="O121"/>
  <c r="W119"/>
  <c r="W111"/>
  <c r="W103"/>
  <c r="O101"/>
  <c r="W91"/>
  <c r="O89"/>
  <c r="O81"/>
  <c r="W79"/>
  <c r="O73"/>
  <c r="W71"/>
  <c r="O69"/>
  <c r="O65"/>
  <c r="W63"/>
  <c r="Q63"/>
  <c r="P57"/>
  <c r="V37"/>
  <c r="V47"/>
  <c r="P43"/>
  <c r="P27"/>
  <c r="W223"/>
  <c r="V223"/>
  <c r="V215"/>
  <c r="W207"/>
  <c r="V207"/>
  <c r="W199"/>
  <c r="V199"/>
  <c r="O193"/>
  <c r="O185"/>
  <c r="O181"/>
  <c r="W179"/>
  <c r="O173"/>
  <c r="W171"/>
  <c r="W163"/>
  <c r="O157"/>
  <c r="W155"/>
  <c r="O149"/>
  <c r="O145"/>
  <c r="O141"/>
  <c r="W139"/>
  <c r="W131"/>
  <c r="O125"/>
  <c r="W123"/>
  <c r="O117"/>
  <c r="W115"/>
  <c r="O109"/>
  <c r="W107"/>
  <c r="O105"/>
  <c r="W99"/>
  <c r="O93"/>
  <c r="O85"/>
  <c r="W83"/>
  <c r="O77"/>
  <c r="W75"/>
  <c r="W67"/>
  <c r="P61"/>
  <c r="V55"/>
  <c r="P53"/>
  <c r="P49"/>
  <c r="V45"/>
  <c r="P35"/>
  <c r="V29"/>
  <c r="Q15"/>
  <c r="V51"/>
  <c r="V41"/>
  <c r="P39"/>
  <c r="V33"/>
  <c r="P31"/>
  <c r="Y17"/>
  <c r="X13"/>
  <c r="W25"/>
  <c r="P25"/>
  <c r="X25"/>
  <c r="Q23"/>
  <c r="W23"/>
  <c r="X21"/>
  <c r="Q21"/>
  <c r="R19"/>
  <c r="Q19"/>
  <c r="X19"/>
  <c r="X17"/>
  <c r="P17"/>
  <c r="W15"/>
  <c r="Q13"/>
  <c r="Q11"/>
  <c r="X11"/>
  <c r="P11"/>
  <c r="P9"/>
  <c r="W9"/>
  <c r="X9"/>
  <c r="Q7"/>
  <c r="W7"/>
  <c r="X7"/>
  <c r="X23"/>
  <c r="P15"/>
  <c r="P21"/>
  <c r="W11"/>
  <c r="P7"/>
  <c r="O9"/>
  <c r="O17"/>
  <c r="O25"/>
  <c r="V15"/>
  <c r="O27"/>
  <c r="O31"/>
  <c r="O35"/>
  <c r="O39"/>
  <c r="O43"/>
  <c r="O49"/>
  <c r="O53"/>
  <c r="O57"/>
  <c r="O61"/>
  <c r="Y61"/>
  <c r="V63"/>
  <c r="V67"/>
  <c r="V71"/>
  <c r="V75"/>
  <c r="V79"/>
  <c r="V83"/>
  <c r="V87"/>
  <c r="V91"/>
  <c r="V95"/>
  <c r="V99"/>
  <c r="V103"/>
  <c r="V107"/>
  <c r="V111"/>
  <c r="V115"/>
  <c r="V119"/>
  <c r="V123"/>
  <c r="V127"/>
  <c r="V131"/>
  <c r="V135"/>
  <c r="V139"/>
  <c r="V143"/>
  <c r="V147"/>
  <c r="V151"/>
  <c r="V155"/>
  <c r="V159"/>
  <c r="V163"/>
  <c r="V167"/>
  <c r="V171"/>
  <c r="V175"/>
  <c r="V179"/>
  <c r="V183"/>
  <c r="V187"/>
  <c r="V191"/>
  <c r="V195"/>
  <c r="P201"/>
  <c r="P205"/>
  <c r="P209"/>
  <c r="P213"/>
  <c r="P217"/>
  <c r="P221"/>
  <c r="P225"/>
  <c r="P229"/>
  <c r="P233"/>
  <c r="P237"/>
  <c r="P241"/>
  <c r="P245"/>
  <c r="P249"/>
  <c r="P253"/>
  <c r="P257"/>
  <c r="P261"/>
  <c r="P265"/>
  <c r="P269"/>
  <c r="P273"/>
  <c r="P13"/>
  <c r="P23"/>
  <c r="W13"/>
  <c r="W19"/>
  <c r="W21"/>
  <c r="W29"/>
  <c r="W33"/>
  <c r="W37"/>
  <c r="W41"/>
  <c r="W45"/>
  <c r="W47"/>
  <c r="W51"/>
  <c r="W55"/>
  <c r="W59"/>
  <c r="P65"/>
  <c r="P69"/>
  <c r="P73"/>
  <c r="P77"/>
  <c r="P81"/>
  <c r="P85"/>
  <c r="P89"/>
  <c r="P93"/>
  <c r="P97"/>
  <c r="P101"/>
  <c r="P105"/>
  <c r="P109"/>
  <c r="P113"/>
  <c r="P117"/>
  <c r="P121"/>
  <c r="P125"/>
  <c r="P129"/>
  <c r="P133"/>
  <c r="P137"/>
  <c r="P141"/>
  <c r="P145"/>
  <c r="P149"/>
  <c r="P153"/>
  <c r="P157"/>
  <c r="P161"/>
  <c r="P165"/>
  <c r="P169"/>
  <c r="P173"/>
  <c r="P177"/>
  <c r="P181"/>
  <c r="P185"/>
  <c r="P189"/>
  <c r="P193"/>
  <c r="P197"/>
  <c r="O201"/>
  <c r="O205"/>
  <c r="O209"/>
  <c r="O213"/>
  <c r="O217"/>
  <c r="O221"/>
  <c r="O225"/>
  <c r="O229"/>
  <c r="O233"/>
  <c r="O237"/>
  <c r="O241"/>
  <c r="O245"/>
  <c r="O249"/>
  <c r="O253"/>
  <c r="O257"/>
  <c r="O261"/>
  <c r="O265"/>
  <c r="O269"/>
  <c r="O273"/>
  <c r="R247"/>
  <c r="Y261"/>
  <c r="R263"/>
  <c r="Y269"/>
  <c r="R271"/>
  <c r="Y273"/>
  <c r="Q247"/>
  <c r="X253"/>
  <c r="Q255"/>
  <c r="X257"/>
  <c r="X261"/>
  <c r="Q263"/>
  <c r="X269"/>
  <c r="Q271"/>
  <c r="W249"/>
  <c r="P251"/>
  <c r="W253"/>
  <c r="P255"/>
  <c r="W257"/>
  <c r="P259"/>
  <c r="W265"/>
  <c r="P267"/>
  <c r="X249"/>
  <c r="Q251"/>
  <c r="Q259"/>
  <c r="X265"/>
  <c r="Q267"/>
  <c r="X273"/>
  <c r="R187"/>
  <c r="Y189"/>
  <c r="R191"/>
  <c r="Y193"/>
  <c r="R195"/>
  <c r="R199"/>
  <c r="Y201"/>
  <c r="Y205"/>
  <c r="R207"/>
  <c r="Y209"/>
  <c r="R211"/>
  <c r="Y213"/>
  <c r="R215"/>
  <c r="Y217"/>
  <c r="R219"/>
  <c r="Y221"/>
  <c r="R223"/>
  <c r="Y225"/>
  <c r="R227"/>
  <c r="Y229"/>
  <c r="Y233"/>
  <c r="R235"/>
  <c r="Y237"/>
  <c r="R239"/>
  <c r="Y241"/>
  <c r="R243"/>
  <c r="Y245"/>
  <c r="Q203"/>
  <c r="X217"/>
  <c r="Q219"/>
  <c r="X221"/>
  <c r="Q223"/>
  <c r="X225"/>
  <c r="Q227"/>
  <c r="X229"/>
  <c r="X233"/>
  <c r="Q235"/>
  <c r="X237"/>
  <c r="Q239"/>
  <c r="X241"/>
  <c r="Q243"/>
  <c r="X245"/>
  <c r="P203"/>
  <c r="P231"/>
  <c r="Q187"/>
  <c r="X189"/>
  <c r="Q191"/>
  <c r="X193"/>
  <c r="Q195"/>
  <c r="X197"/>
  <c r="Q199"/>
  <c r="X201"/>
  <c r="X205"/>
  <c r="Q207"/>
  <c r="X209"/>
  <c r="Q211"/>
  <c r="X213"/>
  <c r="Q215"/>
  <c r="Q231"/>
  <c r="Y153"/>
  <c r="R155"/>
  <c r="Y173"/>
  <c r="R175"/>
  <c r="Y177"/>
  <c r="R179"/>
  <c r="Y181"/>
  <c r="R183"/>
  <c r="Y185"/>
  <c r="X129"/>
  <c r="Q131"/>
  <c r="X133"/>
  <c r="Q135"/>
  <c r="X141"/>
  <c r="X145"/>
  <c r="Q147"/>
  <c r="X165"/>
  <c r="Q167"/>
  <c r="X173"/>
  <c r="Q175"/>
  <c r="X177"/>
  <c r="Q179"/>
  <c r="X181"/>
  <c r="Q183"/>
  <c r="X185"/>
  <c r="P127"/>
  <c r="W129"/>
  <c r="P131"/>
  <c r="W133"/>
  <c r="P135"/>
  <c r="W137"/>
  <c r="P139"/>
  <c r="W141"/>
  <c r="P143"/>
  <c r="W145"/>
  <c r="P147"/>
  <c r="W149"/>
  <c r="P151"/>
  <c r="W157"/>
  <c r="P159"/>
  <c r="W161"/>
  <c r="P163"/>
  <c r="W165"/>
  <c r="P167"/>
  <c r="W169"/>
  <c r="P171"/>
  <c r="Q127"/>
  <c r="X137"/>
  <c r="Q139"/>
  <c r="Q143"/>
  <c r="X149"/>
  <c r="Q151"/>
  <c r="X153"/>
  <c r="Q155"/>
  <c r="X157"/>
  <c r="Q159"/>
  <c r="X161"/>
  <c r="Q163"/>
  <c r="X169"/>
  <c r="Q171"/>
  <c r="Y89"/>
  <c r="R91"/>
  <c r="Y93"/>
  <c r="R95"/>
  <c r="Y113"/>
  <c r="R115"/>
  <c r="Y117"/>
  <c r="R119"/>
  <c r="Y121"/>
  <c r="R123"/>
  <c r="Y125"/>
  <c r="X69"/>
  <c r="Q71"/>
  <c r="X77"/>
  <c r="X81"/>
  <c r="Q83"/>
  <c r="X85"/>
  <c r="X89"/>
  <c r="Q91"/>
  <c r="X101"/>
  <c r="Q103"/>
  <c r="X109"/>
  <c r="Q111"/>
  <c r="X117"/>
  <c r="Q119"/>
  <c r="X121"/>
  <c r="Q123"/>
  <c r="X125"/>
  <c r="P67"/>
  <c r="W69"/>
  <c r="P71"/>
  <c r="W73"/>
  <c r="P75"/>
  <c r="W77"/>
  <c r="P79"/>
  <c r="W81"/>
  <c r="P83"/>
  <c r="W85"/>
  <c r="P87"/>
  <c r="W97"/>
  <c r="P99"/>
  <c r="W101"/>
  <c r="P103"/>
  <c r="W105"/>
  <c r="P107"/>
  <c r="W109"/>
  <c r="P111"/>
  <c r="Q67"/>
  <c r="X73"/>
  <c r="Q75"/>
  <c r="Q79"/>
  <c r="Q87"/>
  <c r="X93"/>
  <c r="Q95"/>
  <c r="X97"/>
  <c r="Q99"/>
  <c r="X105"/>
  <c r="Q107"/>
  <c r="X113"/>
  <c r="Q115"/>
  <c r="Y49"/>
  <c r="R51"/>
  <c r="Y53"/>
  <c r="Y57"/>
  <c r="R59"/>
  <c r="R63"/>
  <c r="Y65"/>
  <c r="X49"/>
  <c r="Q51"/>
  <c r="X61"/>
  <c r="X65"/>
  <c r="P47"/>
  <c r="P55"/>
  <c r="Q47"/>
  <c r="X53"/>
  <c r="Q55"/>
  <c r="X57"/>
  <c r="Q59"/>
  <c r="Y31"/>
  <c r="R33"/>
  <c r="Y35"/>
  <c r="R37"/>
  <c r="Y39"/>
  <c r="R41"/>
  <c r="X27"/>
  <c r="Q29"/>
  <c r="X39"/>
  <c r="Q41"/>
  <c r="X43"/>
  <c r="W27"/>
  <c r="P29"/>
  <c r="W43"/>
  <c r="P45"/>
  <c r="X31"/>
  <c r="Q33"/>
  <c r="X35"/>
  <c r="Q37"/>
  <c r="Q45"/>
  <c r="K5" i="9"/>
  <c r="K6" s="1"/>
  <c r="K7" s="1"/>
  <c r="K8" s="1"/>
  <c r="K9" s="1"/>
  <c r="K10" s="1"/>
  <c r="K11" s="1"/>
  <c r="K12" s="1"/>
  <c r="K13" s="1"/>
  <c r="F5"/>
  <c r="F6" s="1"/>
  <c r="F7" s="1"/>
  <c r="F8" s="1"/>
  <c r="F9" s="1"/>
  <c r="A5"/>
  <c r="A6" s="1"/>
  <c r="B2"/>
  <c r="C2" s="1"/>
  <c r="D2" s="1"/>
  <c r="E2" s="1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BD2" s="1"/>
  <c r="BE2" s="1"/>
  <c r="BF2" s="1"/>
  <c r="BG2" s="1"/>
  <c r="BH2" s="1"/>
  <c r="BI2" s="1"/>
  <c r="BJ2" s="1"/>
  <c r="BK2" s="1"/>
  <c r="BL2" s="1"/>
  <c r="BM2" s="1"/>
  <c r="BN2" s="1"/>
  <c r="BO2" s="1"/>
  <c r="BP2" s="1"/>
  <c r="BQ2" s="1"/>
  <c r="BR2" s="1"/>
  <c r="BS2" s="1"/>
  <c r="BT2" s="1"/>
  <c r="BU2" s="1"/>
  <c r="BV2" s="1"/>
  <c r="BW2" s="1"/>
  <c r="N1" i="13" l="1"/>
  <c r="A3" i="1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Q38" i="1" l="1"/>
  <c r="AQ36"/>
  <c r="AQ34"/>
  <c r="AQ32"/>
  <c r="AQ30"/>
  <c r="AQ28"/>
  <c r="AQ26"/>
  <c r="AQ24"/>
  <c r="AQ22"/>
  <c r="AQ20"/>
  <c r="AQ18"/>
  <c r="AQ16"/>
  <c r="AQ14"/>
  <c r="AQ12"/>
  <c r="AQ10"/>
  <c r="AQ8"/>
  <c r="AO38"/>
  <c r="AN38"/>
  <c r="AO36"/>
  <c r="AN36"/>
  <c r="AO34"/>
  <c r="AN34"/>
  <c r="AO32"/>
  <c r="AN32"/>
  <c r="AO30"/>
  <c r="AN30"/>
  <c r="AO28"/>
  <c r="AN28"/>
  <c r="AO26"/>
  <c r="AN26"/>
  <c r="AO24"/>
  <c r="AN24"/>
  <c r="AO22"/>
  <c r="AN22"/>
  <c r="AO20"/>
  <c r="AN20"/>
  <c r="AO18"/>
  <c r="AN18"/>
  <c r="AO16"/>
  <c r="AN16"/>
  <c r="AO14"/>
  <c r="AN14"/>
  <c r="AO12"/>
  <c r="AN12"/>
  <c r="AO10"/>
  <c r="AN10"/>
  <c r="AO8"/>
  <c r="AN8"/>
  <c r="AT38"/>
  <c r="AT36"/>
  <c r="AT34"/>
  <c r="AT32"/>
  <c r="AT30"/>
  <c r="AT26"/>
  <c r="AT24"/>
  <c r="AT22"/>
  <c r="AT20"/>
  <c r="AT18"/>
  <c r="AT16"/>
  <c r="AT14"/>
  <c r="AT12"/>
  <c r="AT10"/>
  <c r="AT8"/>
  <c r="AT6"/>
  <c r="C38"/>
  <c r="C36"/>
  <c r="C34"/>
  <c r="C32"/>
  <c r="C30"/>
  <c r="C28"/>
  <c r="C26"/>
  <c r="C24"/>
  <c r="C22"/>
  <c r="C20"/>
  <c r="C18"/>
  <c r="C16"/>
  <c r="C14"/>
  <c r="C12"/>
  <c r="C10"/>
  <c r="C8"/>
  <c r="C15" l="1"/>
  <c r="D14"/>
  <c r="C31"/>
  <c r="D30"/>
  <c r="C13"/>
  <c r="D12"/>
  <c r="C29"/>
  <c r="D28"/>
  <c r="C11"/>
  <c r="D10"/>
  <c r="C19"/>
  <c r="D18"/>
  <c r="C35"/>
  <c r="D34"/>
  <c r="C9"/>
  <c r="D8"/>
  <c r="C17"/>
  <c r="S113" i="13" s="1"/>
  <c r="D16" i="1"/>
  <c r="C25"/>
  <c r="D24"/>
  <c r="C33"/>
  <c r="D32"/>
  <c r="C23"/>
  <c r="D22"/>
  <c r="C39"/>
  <c r="D38"/>
  <c r="C21"/>
  <c r="D20"/>
  <c r="C37"/>
  <c r="D36"/>
  <c r="C27"/>
  <c r="D26"/>
  <c r="L5"/>
  <c r="J5"/>
  <c r="AQ6"/>
  <c r="AO6"/>
  <c r="AN6"/>
  <c r="AO2"/>
  <c r="C6"/>
  <c r="AL5"/>
  <c r="AJ5"/>
  <c r="AH5"/>
  <c r="AF5"/>
  <c r="AD5"/>
  <c r="AB5"/>
  <c r="Z5"/>
  <c r="X5"/>
  <c r="V5"/>
  <c r="T5"/>
  <c r="R5"/>
  <c r="P5"/>
  <c r="N5"/>
  <c r="H5"/>
  <c r="F5"/>
  <c r="E1"/>
  <c r="I1"/>
  <c r="P1"/>
  <c r="H2"/>
  <c r="K2"/>
  <c r="S41" i="13" l="1"/>
  <c r="Z113"/>
  <c r="S77"/>
  <c r="Z77"/>
  <c r="Z41"/>
  <c r="Z265"/>
  <c r="Z145"/>
  <c r="Z129"/>
  <c r="S281"/>
  <c r="Z247"/>
  <c r="Z231"/>
  <c r="Z111"/>
  <c r="Z213"/>
  <c r="Z197"/>
  <c r="S93"/>
  <c r="Z179"/>
  <c r="Z163"/>
  <c r="S55"/>
  <c r="S209"/>
  <c r="S153"/>
  <c r="Z79"/>
  <c r="S247"/>
  <c r="Z285"/>
  <c r="Z61"/>
  <c r="Z45"/>
  <c r="S229"/>
  <c r="S133"/>
  <c r="Z27"/>
  <c r="S267"/>
  <c r="S171"/>
  <c r="S95"/>
  <c r="S191"/>
  <c r="Z249"/>
  <c r="Z233"/>
  <c r="S129"/>
  <c r="S33"/>
  <c r="Z215"/>
  <c r="Z199"/>
  <c r="Z181"/>
  <c r="Z165"/>
  <c r="S109"/>
  <c r="S53"/>
  <c r="Z267"/>
  <c r="Z147"/>
  <c r="S71"/>
  <c r="S283"/>
  <c r="S91"/>
  <c r="Z97"/>
  <c r="Z81"/>
  <c r="S265"/>
  <c r="S169"/>
  <c r="Z63"/>
  <c r="Z47"/>
  <c r="Z29"/>
  <c r="S245"/>
  <c r="S189"/>
  <c r="Z283"/>
  <c r="Z115"/>
  <c r="S151"/>
  <c r="S227"/>
  <c r="S207"/>
  <c r="S131"/>
  <c r="S273"/>
  <c r="S177"/>
  <c r="S121"/>
  <c r="S25"/>
  <c r="S215"/>
  <c r="S253"/>
  <c r="S197"/>
  <c r="Z291"/>
  <c r="S235"/>
  <c r="S139"/>
  <c r="S159"/>
  <c r="S63"/>
  <c r="Z217"/>
  <c r="Z201"/>
  <c r="S145"/>
  <c r="S89"/>
  <c r="Z183"/>
  <c r="Z269"/>
  <c r="S285"/>
  <c r="S165"/>
  <c r="S69"/>
  <c r="Z251"/>
  <c r="Z235"/>
  <c r="S127"/>
  <c r="S107"/>
  <c r="Z281"/>
  <c r="Z65"/>
  <c r="Z49"/>
  <c r="S225"/>
  <c r="Z151"/>
  <c r="S263"/>
  <c r="Z31"/>
  <c r="Z133"/>
  <c r="Z117"/>
  <c r="S205"/>
  <c r="S243"/>
  <c r="Z99"/>
  <c r="S167"/>
  <c r="Z83"/>
  <c r="S187"/>
  <c r="Z177"/>
  <c r="Z161"/>
  <c r="S57"/>
  <c r="Z263"/>
  <c r="Z143"/>
  <c r="Z127"/>
  <c r="S279"/>
  <c r="Z245"/>
  <c r="Z229"/>
  <c r="Z109"/>
  <c r="Z93"/>
  <c r="S37"/>
  <c r="Z211"/>
  <c r="Z195"/>
  <c r="Z75"/>
  <c r="Z137"/>
  <c r="Z121"/>
  <c r="Z223"/>
  <c r="Z103"/>
  <c r="Z87"/>
  <c r="S239"/>
  <c r="Z277"/>
  <c r="Z205"/>
  <c r="Z189"/>
  <c r="Z69"/>
  <c r="Z53"/>
  <c r="Z171"/>
  <c r="Z155"/>
  <c r="Z19"/>
  <c r="S259"/>
  <c r="Z35"/>
  <c r="Z241"/>
  <c r="Z225"/>
  <c r="Z105"/>
  <c r="Z89"/>
  <c r="Z55"/>
  <c r="Z207"/>
  <c r="Z191"/>
  <c r="Z71"/>
  <c r="Z173"/>
  <c r="Z157"/>
  <c r="Z37"/>
  <c r="Z21"/>
  <c r="Z259"/>
  <c r="Z139"/>
  <c r="Z123"/>
  <c r="S275"/>
  <c r="Z169"/>
  <c r="Z153"/>
  <c r="Z33"/>
  <c r="S241"/>
  <c r="Z135"/>
  <c r="S223"/>
  <c r="Z279"/>
  <c r="Z119"/>
  <c r="Z101"/>
  <c r="Z85"/>
  <c r="S261"/>
  <c r="Z187"/>
  <c r="Z51"/>
  <c r="S203"/>
  <c r="Z67"/>
  <c r="Z25"/>
  <c r="S249"/>
  <c r="S193"/>
  <c r="S97"/>
  <c r="Z287"/>
  <c r="S231"/>
  <c r="S269"/>
  <c r="S173"/>
  <c r="S117"/>
  <c r="S155"/>
  <c r="Z43"/>
  <c r="S211"/>
  <c r="S79"/>
  <c r="S135"/>
  <c r="Z209"/>
  <c r="Z193"/>
  <c r="Z73"/>
  <c r="Z57"/>
  <c r="Z175"/>
  <c r="Z39"/>
  <c r="Z159"/>
  <c r="Z261"/>
  <c r="Z141"/>
  <c r="Z125"/>
  <c r="S277"/>
  <c r="S21"/>
  <c r="Z243"/>
  <c r="Z227"/>
  <c r="Z107"/>
  <c r="Z91"/>
  <c r="Z273"/>
  <c r="S289"/>
  <c r="S217"/>
  <c r="S161"/>
  <c r="S65"/>
  <c r="Z255"/>
  <c r="S237"/>
  <c r="S141"/>
  <c r="S85"/>
  <c r="S199"/>
  <c r="S27"/>
  <c r="S123"/>
  <c r="S179"/>
  <c r="S47"/>
  <c r="S103"/>
  <c r="Z289"/>
  <c r="S233"/>
  <c r="S137"/>
  <c r="S81"/>
  <c r="S271"/>
  <c r="S213"/>
  <c r="S157"/>
  <c r="S61"/>
  <c r="S195"/>
  <c r="S23"/>
  <c r="S43"/>
  <c r="S119"/>
  <c r="S251"/>
  <c r="S175"/>
  <c r="S201"/>
  <c r="S105"/>
  <c r="S49"/>
  <c r="Z271"/>
  <c r="S287"/>
  <c r="Z253"/>
  <c r="Z237"/>
  <c r="S181"/>
  <c r="S125"/>
  <c r="S29"/>
  <c r="Z219"/>
  <c r="S143"/>
  <c r="S163"/>
  <c r="S11"/>
  <c r="Z9"/>
  <c r="Z15"/>
  <c r="S15"/>
  <c r="Z13"/>
  <c r="Z7"/>
  <c r="Z11"/>
  <c r="Z17"/>
  <c r="S7"/>
  <c r="AP38" i="1"/>
  <c r="AR38" s="1"/>
  <c r="AP32"/>
  <c r="AR32" s="1"/>
  <c r="AP34"/>
  <c r="AR34" s="1"/>
  <c r="AP36"/>
  <c r="AR36" s="1"/>
  <c r="AP26"/>
  <c r="AR26" s="1"/>
  <c r="AP20"/>
  <c r="AR20" s="1"/>
  <c r="AP22"/>
  <c r="AR22" s="1"/>
  <c r="AP24"/>
  <c r="AR24" s="1"/>
  <c r="AP28"/>
  <c r="AR28" s="1"/>
  <c r="AP30"/>
  <c r="AR30" s="1"/>
  <c r="AP8"/>
  <c r="AR8" s="1"/>
  <c r="AP18"/>
  <c r="AR18" s="1"/>
  <c r="AP16"/>
  <c r="AR16" s="1"/>
  <c r="AP10"/>
  <c r="AR10" s="1"/>
  <c r="AP12"/>
  <c r="AR12" s="1"/>
  <c r="AP14"/>
  <c r="AR14" s="1"/>
  <c r="C7"/>
  <c r="S35" i="13" s="1"/>
  <c r="D6" i="1"/>
  <c r="V2"/>
  <c r="S45" i="13" l="1"/>
  <c r="S115"/>
  <c r="S87"/>
  <c r="S59"/>
  <c r="S31"/>
  <c r="S101"/>
  <c r="S73"/>
  <c r="S67"/>
  <c r="S51"/>
  <c r="S99"/>
  <c r="S19"/>
  <c r="S83"/>
  <c r="Z95"/>
  <c r="Z239"/>
  <c r="Z167"/>
  <c r="Z23"/>
  <c r="S255"/>
  <c r="Z275"/>
  <c r="Z203"/>
  <c r="Z131"/>
  <c r="S219"/>
  <c r="S291"/>
  <c r="S183"/>
  <c r="S111"/>
  <c r="S39"/>
  <c r="Z59"/>
  <c r="S147"/>
  <c r="S75"/>
  <c r="S13"/>
  <c r="S17"/>
  <c r="S9"/>
  <c r="AP6" i="1"/>
  <c r="AR6" s="1"/>
  <c r="AS18" s="1"/>
  <c r="AS8" l="1"/>
  <c r="AS12"/>
  <c r="AS20"/>
  <c r="AS24"/>
  <c r="AS22"/>
  <c r="AS28"/>
  <c r="AS16"/>
  <c r="AS36"/>
  <c r="AS34"/>
  <c r="AS30"/>
  <c r="AS32"/>
  <c r="AS14"/>
  <c r="AS6"/>
  <c r="AS10"/>
  <c r="AS38"/>
  <c r="AS26"/>
  <c r="E4" i="12" l="1"/>
  <c r="F3"/>
  <c r="B5"/>
  <c r="E13"/>
  <c r="G18"/>
  <c r="G2"/>
  <c r="F2"/>
  <c r="C11"/>
  <c r="F4"/>
  <c r="F16"/>
  <c r="C7"/>
  <c r="F5"/>
  <c r="E17"/>
  <c r="D10"/>
  <c r="E6"/>
  <c r="C5"/>
  <c r="F9"/>
  <c r="G16"/>
  <c r="C2"/>
  <c r="D14"/>
  <c r="G7"/>
  <c r="D15"/>
  <c r="B17"/>
  <c r="F14"/>
  <c r="B3"/>
  <c r="E2"/>
  <c r="D8"/>
  <c r="G5"/>
  <c r="G13"/>
  <c r="G3"/>
  <c r="G8"/>
  <c r="F17"/>
  <c r="C13"/>
  <c r="B10"/>
  <c r="C16"/>
  <c r="E15"/>
  <c r="D2"/>
  <c r="F13"/>
  <c r="B12"/>
  <c r="C6"/>
  <c r="D9"/>
  <c r="D3"/>
  <c r="B11"/>
  <c r="C9"/>
  <c r="B13"/>
  <c r="B7"/>
  <c r="B16"/>
  <c r="F15"/>
  <c r="E12"/>
  <c r="G15"/>
  <c r="F12"/>
  <c r="E9"/>
  <c r="D6"/>
  <c r="C3"/>
  <c r="C12"/>
  <c r="C8"/>
  <c r="G4"/>
  <c r="B14"/>
  <c r="E14"/>
  <c r="F18"/>
  <c r="E11"/>
  <c r="E7"/>
  <c r="D4"/>
  <c r="B6"/>
  <c r="G12"/>
  <c r="G17"/>
  <c r="D12"/>
  <c r="B8"/>
  <c r="C18"/>
  <c r="G14"/>
  <c r="F11"/>
  <c r="E8"/>
  <c r="D5"/>
  <c r="B9"/>
  <c r="D18"/>
  <c r="C15"/>
  <c r="G11"/>
  <c r="F8"/>
  <c r="E5"/>
  <c r="B18"/>
  <c r="E10"/>
  <c r="D7"/>
  <c r="C4"/>
  <c r="B2"/>
  <c r="D11"/>
  <c r="D16"/>
  <c r="G9"/>
  <c r="F6"/>
  <c r="E3"/>
  <c r="E18"/>
  <c r="B15"/>
  <c r="C17"/>
  <c r="F10"/>
  <c r="B4"/>
  <c r="D17"/>
  <c r="C14"/>
  <c r="G10"/>
  <c r="F7"/>
  <c r="E16"/>
  <c r="D13"/>
  <c r="C10"/>
</calcChain>
</file>

<file path=xl/sharedStrings.xml><?xml version="1.0" encoding="utf-8"?>
<sst xmlns="http://schemas.openxmlformats.org/spreadsheetml/2006/main" count="1405" uniqueCount="271">
  <si>
    <t>W</t>
    <phoneticPr fontId="2"/>
  </si>
  <si>
    <t>L</t>
    <phoneticPr fontId="2"/>
  </si>
  <si>
    <t>TP</t>
    <phoneticPr fontId="2"/>
  </si>
  <si>
    <t>人</t>
    <rPh sb="0" eb="1">
      <t>ニン</t>
    </rPh>
    <phoneticPr fontId="2"/>
  </si>
  <si>
    <t>LP</t>
    <phoneticPr fontId="2"/>
  </si>
  <si>
    <t>R</t>
    <phoneticPr fontId="2"/>
  </si>
  <si>
    <t>会場：</t>
    <rPh sb="0" eb="2">
      <t>カイジョウ</t>
    </rPh>
    <phoneticPr fontId="2"/>
  </si>
  <si>
    <t>点コールショット</t>
    <rPh sb="0" eb="1">
      <t>テン</t>
    </rPh>
    <phoneticPr fontId="2"/>
  </si>
  <si>
    <t>R_POINT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</si>
  <si>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</si>
  <si>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</si>
  <si>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例会</t>
    <rPh sb="0" eb="2">
      <t>レイカイ</t>
    </rPh>
    <phoneticPr fontId="2"/>
  </si>
  <si>
    <t>開催日：</t>
    <rPh sb="0" eb="3">
      <t>カイサイビ</t>
    </rPh>
    <phoneticPr fontId="2"/>
  </si>
  <si>
    <t>A</t>
  </si>
  <si>
    <t>記入例</t>
    <rPh sb="0" eb="2">
      <t>キニュウ</t>
    </rPh>
    <rPh sb="2" eb="3">
      <t>レイ</t>
    </rPh>
    <phoneticPr fontId="2"/>
  </si>
  <si>
    <t>B</t>
  </si>
  <si>
    <t>開催日</t>
    <rPh sb="0" eb="3">
      <t>カイサイビ</t>
    </rPh>
    <phoneticPr fontId="2"/>
  </si>
  <si>
    <t>試合名</t>
    <rPh sb="0" eb="2">
      <t>シアイ</t>
    </rPh>
    <rPh sb="2" eb="3">
      <t>メイ</t>
    </rPh>
    <phoneticPr fontId="2"/>
  </si>
  <si>
    <t>点</t>
    <rPh sb="0" eb="1">
      <t>テン</t>
    </rPh>
    <phoneticPr fontId="2"/>
  </si>
  <si>
    <t>日</t>
    <rPh sb="0" eb="1">
      <t>ニチ</t>
    </rPh>
    <phoneticPr fontId="2"/>
  </si>
  <si>
    <t>会場名</t>
    <rPh sb="0" eb="2">
      <t>カイジョウ</t>
    </rPh>
    <rPh sb="2" eb="3">
      <t>メイ</t>
    </rPh>
    <phoneticPr fontId="2"/>
  </si>
  <si>
    <t>ルール</t>
    <phoneticPr fontId="2"/>
  </si>
  <si>
    <t>コールショット</t>
    <phoneticPr fontId="2"/>
  </si>
  <si>
    <t>ハンデ</t>
    <phoneticPr fontId="2"/>
  </si>
  <si>
    <t>得点</t>
    <rPh sb="0" eb="2">
      <t>トクテン</t>
    </rPh>
    <phoneticPr fontId="2"/>
  </si>
  <si>
    <t>-</t>
  </si>
  <si>
    <t>w</t>
    <phoneticPr fontId="2"/>
  </si>
  <si>
    <t>基準点数</t>
    <rPh sb="0" eb="2">
      <t>キジュン</t>
    </rPh>
    <rPh sb="2" eb="4">
      <t>テンスウ</t>
    </rPh>
    <phoneticPr fontId="16"/>
  </si>
  <si>
    <t>ハンデ点数</t>
    <rPh sb="3" eb="5">
      <t>テンスウ</t>
    </rPh>
    <phoneticPr fontId="16"/>
  </si>
  <si>
    <t>ハンデ</t>
    <phoneticPr fontId="16"/>
  </si>
  <si>
    <t>名　　前</t>
    <rPh sb="0" eb="1">
      <t>ナ</t>
    </rPh>
    <rPh sb="3" eb="4">
      <t>マエ</t>
    </rPh>
    <phoneticPr fontId="16"/>
  </si>
  <si>
    <t>HR</t>
    <phoneticPr fontId="2"/>
  </si>
  <si>
    <t>順位</t>
    <rPh sb="0" eb="2">
      <t>ジュンイ</t>
    </rPh>
    <phoneticPr fontId="2"/>
  </si>
  <si>
    <t>名      前</t>
    <rPh sb="0" eb="1">
      <t>ナ</t>
    </rPh>
    <rPh sb="7" eb="8">
      <t>マエ</t>
    </rPh>
    <phoneticPr fontId="2"/>
  </si>
  <si>
    <t>ハンデ</t>
    <phoneticPr fontId="2"/>
  </si>
  <si>
    <t>会　場</t>
    <rPh sb="0" eb="1">
      <t>カイ</t>
    </rPh>
    <rPh sb="2" eb="3">
      <t>バ</t>
    </rPh>
    <phoneticPr fontId="2"/>
  </si>
  <si>
    <t>トップガン</t>
    <phoneticPr fontId="2"/>
  </si>
  <si>
    <t>キングスポット</t>
    <phoneticPr fontId="2"/>
  </si>
  <si>
    <t>-</t>
    <phoneticPr fontId="2"/>
  </si>
  <si>
    <t>人</t>
    <rPh sb="0" eb="1">
      <t>ニン</t>
    </rPh>
    <phoneticPr fontId="20"/>
  </si>
  <si>
    <t>一節</t>
    <rPh sb="0" eb="2">
      <t>イチセツ</t>
    </rPh>
    <phoneticPr fontId="20"/>
  </si>
  <si>
    <t>一節</t>
    <rPh sb="0" eb="1">
      <t>イチ</t>
    </rPh>
    <rPh sb="1" eb="2">
      <t>セツ</t>
    </rPh>
    <phoneticPr fontId="20"/>
  </si>
  <si>
    <t>-</t>
    <phoneticPr fontId="20"/>
  </si>
  <si>
    <t>二節</t>
    <rPh sb="0" eb="2">
      <t>ニセツ</t>
    </rPh>
    <phoneticPr fontId="20"/>
  </si>
  <si>
    <t>三節</t>
    <rPh sb="0" eb="2">
      <t>サンセツ</t>
    </rPh>
    <phoneticPr fontId="20"/>
  </si>
  <si>
    <t>四節</t>
    <rPh sb="0" eb="2">
      <t>ヨンセツ</t>
    </rPh>
    <phoneticPr fontId="20"/>
  </si>
  <si>
    <t>五節</t>
    <rPh sb="0" eb="1">
      <t>5</t>
    </rPh>
    <rPh sb="1" eb="2">
      <t>セツ</t>
    </rPh>
    <phoneticPr fontId="20"/>
  </si>
  <si>
    <t>六節</t>
    <rPh sb="0" eb="2">
      <t>ロクセツ</t>
    </rPh>
    <phoneticPr fontId="20"/>
  </si>
  <si>
    <t>七節</t>
    <rPh sb="0" eb="2">
      <t>ナナセツ</t>
    </rPh>
    <phoneticPr fontId="20"/>
  </si>
  <si>
    <t>八節</t>
    <rPh sb="0" eb="2">
      <t>ハチセツ</t>
    </rPh>
    <phoneticPr fontId="20"/>
  </si>
  <si>
    <t>九節</t>
    <rPh sb="0" eb="1">
      <t>キュウ</t>
    </rPh>
    <rPh sb="1" eb="2">
      <t>セツ</t>
    </rPh>
    <phoneticPr fontId="20"/>
  </si>
  <si>
    <t>十節</t>
    <rPh sb="0" eb="1">
      <t>10</t>
    </rPh>
    <rPh sb="1" eb="2">
      <t>セツ</t>
    </rPh>
    <phoneticPr fontId="20"/>
  </si>
  <si>
    <t>十一節</t>
    <rPh sb="0" eb="2">
      <t>11</t>
    </rPh>
    <rPh sb="2" eb="3">
      <t>セツ</t>
    </rPh>
    <phoneticPr fontId="20"/>
  </si>
  <si>
    <t>人数は：</t>
    <rPh sb="0" eb="2">
      <t>ニンズウ</t>
    </rPh>
    <phoneticPr fontId="20"/>
  </si>
  <si>
    <t>列</t>
    <rPh sb="0" eb="1">
      <t>レツ</t>
    </rPh>
    <phoneticPr fontId="2"/>
  </si>
  <si>
    <t>試合数</t>
    <rPh sb="0" eb="2">
      <t>シアイ</t>
    </rPh>
    <rPh sb="2" eb="3">
      <t>スウ</t>
    </rPh>
    <phoneticPr fontId="2"/>
  </si>
  <si>
    <t>No.</t>
    <phoneticPr fontId="2"/>
  </si>
  <si>
    <t>節数/No.</t>
    <rPh sb="0" eb="1">
      <t>セツ</t>
    </rPh>
    <rPh sb="1" eb="2">
      <t>スウ</t>
    </rPh>
    <phoneticPr fontId="2"/>
  </si>
  <si>
    <t>名　前</t>
    <rPh sb="0" eb="1">
      <t>ナ</t>
    </rPh>
    <rPh sb="2" eb="3">
      <t>マエ</t>
    </rPh>
    <phoneticPr fontId="2"/>
  </si>
  <si>
    <t>No</t>
    <phoneticPr fontId="2"/>
  </si>
  <si>
    <t>列数は：</t>
    <rPh sb="0" eb="1">
      <t>レツ</t>
    </rPh>
    <rPh sb="1" eb="2">
      <t>スウ</t>
    </rPh>
    <phoneticPr fontId="2"/>
  </si>
  <si>
    <t>スコア</t>
    <phoneticPr fontId="2"/>
  </si>
  <si>
    <t>十一節</t>
  </si>
  <si>
    <t>十二節</t>
    <rPh sb="1" eb="2">
      <t>2</t>
    </rPh>
    <phoneticPr fontId="2"/>
  </si>
  <si>
    <t>十三節</t>
    <rPh sb="1" eb="2">
      <t>3</t>
    </rPh>
    <phoneticPr fontId="2"/>
  </si>
  <si>
    <t>ABL行</t>
    <rPh sb="3" eb="4">
      <t>ギョウ</t>
    </rPh>
    <phoneticPr fontId="2"/>
  </si>
  <si>
    <t>ABL列</t>
    <rPh sb="3" eb="4">
      <t>レツ</t>
    </rPh>
    <phoneticPr fontId="2"/>
  </si>
  <si>
    <t>HRL行</t>
    <rPh sb="3" eb="4">
      <t>ギョウ</t>
    </rPh>
    <phoneticPr fontId="2"/>
  </si>
  <si>
    <t>HRL列</t>
    <rPh sb="3" eb="4">
      <t>レツ</t>
    </rPh>
    <phoneticPr fontId="2"/>
  </si>
  <si>
    <t>ABR行</t>
    <rPh sb="3" eb="4">
      <t>ギョウ</t>
    </rPh>
    <phoneticPr fontId="2"/>
  </si>
  <si>
    <t>ABR列</t>
    <rPh sb="3" eb="4">
      <t>レツ</t>
    </rPh>
    <phoneticPr fontId="2"/>
  </si>
  <si>
    <t>HRR行</t>
    <rPh sb="3" eb="4">
      <t>ギョウ</t>
    </rPh>
    <phoneticPr fontId="2"/>
  </si>
  <si>
    <t>HRR列</t>
    <rPh sb="3" eb="4">
      <t>レツ</t>
    </rPh>
    <phoneticPr fontId="2"/>
  </si>
  <si>
    <t>スコアL行</t>
    <rPh sb="4" eb="5">
      <t>ギョウ</t>
    </rPh>
    <phoneticPr fontId="2"/>
  </si>
  <si>
    <t>スコアL列</t>
    <rPh sb="4" eb="5">
      <t>レツ</t>
    </rPh>
    <phoneticPr fontId="2"/>
  </si>
  <si>
    <t>１組側の行と列変換</t>
    <rPh sb="1" eb="2">
      <t>クミ</t>
    </rPh>
    <rPh sb="2" eb="3">
      <t>ガワ</t>
    </rPh>
    <rPh sb="4" eb="5">
      <t>ギョウ</t>
    </rPh>
    <rPh sb="6" eb="7">
      <t>レツ</t>
    </rPh>
    <rPh sb="7" eb="9">
      <t>ヘンカン</t>
    </rPh>
    <phoneticPr fontId="2"/>
  </si>
  <si>
    <t>(listセルの開始列数)</t>
    <rPh sb="8" eb="10">
      <t>カイシ</t>
    </rPh>
    <rPh sb="10" eb="11">
      <t>レツ</t>
    </rPh>
    <rPh sb="11" eb="12">
      <t>スウ</t>
    </rPh>
    <phoneticPr fontId="2"/>
  </si>
  <si>
    <t>節</t>
    <rPh sb="0" eb="1">
      <t>セツ</t>
    </rPh>
    <phoneticPr fontId="2"/>
  </si>
  <si>
    <t>何節まで：</t>
    <rPh sb="0" eb="2">
      <t>ナンセツ</t>
    </rPh>
    <phoneticPr fontId="2"/>
  </si>
  <si>
    <t>試合数</t>
    <rPh sb="0" eb="3">
      <t>シアイスウ</t>
    </rPh>
    <phoneticPr fontId="2"/>
  </si>
  <si>
    <t>左Ｎｏ</t>
    <rPh sb="0" eb="1">
      <t>ヒダリ</t>
    </rPh>
    <phoneticPr fontId="2"/>
  </si>
  <si>
    <t>右Ｎｏ</t>
    <rPh sb="0" eb="1">
      <t>ミギ</t>
    </rPh>
    <phoneticPr fontId="2"/>
  </si>
  <si>
    <t>節　数</t>
    <rPh sb="0" eb="1">
      <t>セツ</t>
    </rPh>
    <rPh sb="2" eb="3">
      <t>スウ</t>
    </rPh>
    <phoneticPr fontId="2"/>
  </si>
  <si>
    <t>人</t>
    <rPh sb="0" eb="1">
      <t>ヒト</t>
    </rPh>
    <phoneticPr fontId="2"/>
  </si>
  <si>
    <t>数</t>
    <rPh sb="0" eb="1">
      <t>スウ</t>
    </rPh>
    <phoneticPr fontId="2"/>
  </si>
  <si>
    <t>節タイトル</t>
    <rPh sb="0" eb="1">
      <t>セツ</t>
    </rPh>
    <phoneticPr fontId="2"/>
  </si>
  <si>
    <t>ラウンドテーブル表</t>
    <rPh sb="8" eb="9">
      <t>ヒョウ</t>
    </rPh>
    <phoneticPr fontId="2"/>
  </si>
  <si>
    <t>十一節</t>
    <rPh sb="1" eb="2">
      <t>1</t>
    </rPh>
    <phoneticPr fontId="2"/>
  </si>
  <si>
    <t>十四節</t>
    <rPh sb="1" eb="2">
      <t>4</t>
    </rPh>
    <phoneticPr fontId="2"/>
  </si>
  <si>
    <t>十五節</t>
    <rPh sb="1" eb="2">
      <t>5</t>
    </rPh>
    <phoneticPr fontId="2"/>
  </si>
  <si>
    <t>出場人員＊（出場人員－１）＊２＝総試合数</t>
    <rPh sb="0" eb="2">
      <t>シュツジョウ</t>
    </rPh>
    <rPh sb="2" eb="4">
      <t>ジンイン</t>
    </rPh>
    <rPh sb="6" eb="8">
      <t>シュツジョウ</t>
    </rPh>
    <rPh sb="8" eb="10">
      <t>ジンイン</t>
    </rPh>
    <rPh sb="16" eb="17">
      <t>ソウ</t>
    </rPh>
    <rPh sb="17" eb="20">
      <t>シアイスウ</t>
    </rPh>
    <phoneticPr fontId="2"/>
  </si>
  <si>
    <t>奇数の場合：節を抜く毎に２ゲームずつ減る</t>
    <rPh sb="0" eb="2">
      <t>キスウ</t>
    </rPh>
    <rPh sb="3" eb="5">
      <t>バアイ</t>
    </rPh>
    <rPh sb="6" eb="7">
      <t>セツ</t>
    </rPh>
    <rPh sb="8" eb="9">
      <t>ヌ</t>
    </rPh>
    <rPh sb="10" eb="11">
      <t>ゴト</t>
    </rPh>
    <rPh sb="18" eb="19">
      <t>ヘ</t>
    </rPh>
    <phoneticPr fontId="2"/>
  </si>
  <si>
    <t>偶数の場合：節を抜く毎に１ゲームずつ減る</t>
    <rPh sb="0" eb="2">
      <t>グウスウ</t>
    </rPh>
    <phoneticPr fontId="2"/>
  </si>
  <si>
    <t>　　７人＊（７人－１人）＊２＝全２１試合</t>
    <rPh sb="3" eb="4">
      <t>ニン</t>
    </rPh>
    <rPh sb="7" eb="8">
      <t>ニン</t>
    </rPh>
    <rPh sb="10" eb="11">
      <t>ヒト</t>
    </rPh>
    <rPh sb="15" eb="16">
      <t>ゼン</t>
    </rPh>
    <rPh sb="18" eb="20">
      <t>シアイ</t>
    </rPh>
    <phoneticPr fontId="2"/>
  </si>
  <si>
    <t>　　７人で三節を１つ抜くと全節一人に対して６ゲームですが、４ゲームとなる</t>
    <rPh sb="3" eb="4">
      <t>ニン</t>
    </rPh>
    <rPh sb="5" eb="7">
      <t>3セツ</t>
    </rPh>
    <rPh sb="10" eb="11">
      <t>ヌ</t>
    </rPh>
    <rPh sb="13" eb="14">
      <t>ゼン</t>
    </rPh>
    <rPh sb="14" eb="16">
      <t>セツイチ</t>
    </rPh>
    <rPh sb="16" eb="17">
      <t>ツネイチ</t>
    </rPh>
    <rPh sb="18" eb="19">
      <t>タイ</t>
    </rPh>
    <phoneticPr fontId="2"/>
  </si>
  <si>
    <t>　　８人＊（８人－１人）＊２＝全２８試合</t>
    <rPh sb="3" eb="4">
      <t>ニン</t>
    </rPh>
    <rPh sb="7" eb="8">
      <t>ニン</t>
    </rPh>
    <rPh sb="10" eb="11">
      <t>ヒト</t>
    </rPh>
    <rPh sb="15" eb="16">
      <t>ゼン</t>
    </rPh>
    <rPh sb="18" eb="20">
      <t>シアイ</t>
    </rPh>
    <phoneticPr fontId="2"/>
  </si>
  <si>
    <t>　　８人で六・七節を２つ抜くと全節一人に対して７ゲームですが、５ゲームとなる</t>
    <rPh sb="3" eb="4">
      <t>ニン</t>
    </rPh>
    <rPh sb="5" eb="6">
      <t>6</t>
    </rPh>
    <rPh sb="7" eb="9">
      <t>ナナセツ</t>
    </rPh>
    <rPh sb="12" eb="13">
      <t>ヌ</t>
    </rPh>
    <rPh sb="15" eb="16">
      <t>ゼン</t>
    </rPh>
    <rPh sb="16" eb="17">
      <t>セツ</t>
    </rPh>
    <rPh sb="18" eb="19">
      <t>ツネイチ</t>
    </rPh>
    <rPh sb="20" eb="21">
      <t>タイ</t>
    </rPh>
    <phoneticPr fontId="2"/>
  </si>
  <si>
    <t>例）出場人員が７人の場合（奇数人）</t>
    <rPh sb="0" eb="1">
      <t>レイ</t>
    </rPh>
    <rPh sb="2" eb="4">
      <t>シュツジョウ</t>
    </rPh>
    <rPh sb="4" eb="6">
      <t>ジンイン</t>
    </rPh>
    <rPh sb="8" eb="9">
      <t>ニン</t>
    </rPh>
    <rPh sb="10" eb="12">
      <t>バアイ</t>
    </rPh>
    <rPh sb="13" eb="15">
      <t>キスウ</t>
    </rPh>
    <rPh sb="15" eb="16">
      <t>ニン</t>
    </rPh>
    <phoneticPr fontId="2"/>
  </si>
  <si>
    <t>例）出場人員が８人の場合（偶数人）</t>
    <rPh sb="0" eb="1">
      <t>レイ</t>
    </rPh>
    <rPh sb="2" eb="4">
      <t>シュツジョウ</t>
    </rPh>
    <rPh sb="4" eb="6">
      <t>ジンイン</t>
    </rPh>
    <rPh sb="8" eb="9">
      <t>ニン</t>
    </rPh>
    <rPh sb="10" eb="12">
      <t>バアイ</t>
    </rPh>
    <rPh sb="13" eb="15">
      <t>グウスウ</t>
    </rPh>
    <rPh sb="15" eb="16">
      <t>ニン</t>
    </rPh>
    <phoneticPr fontId="2"/>
  </si>
  <si>
    <t>←スコアを1組セルに反映</t>
    <rPh sb="6" eb="7">
      <t>クミ</t>
    </rPh>
    <rPh sb="10" eb="12">
      <t>ハンエイ</t>
    </rPh>
    <phoneticPr fontId="2"/>
  </si>
  <si>
    <t>人数により自動でRTを作成→</t>
    <rPh sb="0" eb="2">
      <t>ニンズウ</t>
    </rPh>
    <rPh sb="5" eb="7">
      <t>ジドウ</t>
    </rPh>
    <rPh sb="11" eb="13">
      <t>サクセイ</t>
    </rPh>
    <phoneticPr fontId="2"/>
  </si>
  <si>
    <t>16人・17人は新◯ｐの協力ｗ</t>
    <rPh sb="2" eb="3">
      <t>ニン</t>
    </rPh>
    <rPh sb="6" eb="7">
      <t>ニン</t>
    </rPh>
    <rPh sb="8" eb="9">
      <t>シン</t>
    </rPh>
    <rPh sb="12" eb="14">
      <t>キョウリョク</t>
    </rPh>
    <phoneticPr fontId="2"/>
  </si>
  <si>
    <t>列セル数</t>
    <rPh sb="0" eb="1">
      <t>レツ</t>
    </rPh>
    <rPh sb="3" eb="4">
      <t>スウ</t>
    </rPh>
    <phoneticPr fontId="2"/>
  </si>
  <si>
    <t>ハンデ左</t>
    <rPh sb="3" eb="4">
      <t>ヒダリ</t>
    </rPh>
    <phoneticPr fontId="2"/>
  </si>
  <si>
    <t>ハンデ右</t>
    <rPh sb="3" eb="4">
      <t>ミギ</t>
    </rPh>
    <phoneticPr fontId="2"/>
  </si>
  <si>
    <t>A</t>
    <phoneticPr fontId="2"/>
  </si>
  <si>
    <t>w</t>
    <phoneticPr fontId="2"/>
  </si>
  <si>
    <t>B</t>
    <phoneticPr fontId="2"/>
  </si>
  <si>
    <t>記入例</t>
    <phoneticPr fontId="2"/>
  </si>
  <si>
    <t>No.</t>
    <phoneticPr fontId="2"/>
  </si>
  <si>
    <t>敗者側のスコアを入力すると相手側に”ｗ”が自動表示されます。</t>
    <phoneticPr fontId="2"/>
  </si>
  <si>
    <t>※注1）17人まで対応　※注2）印刷する時はマス目以外の所でクリック（A1）　※注3）負けスコア入力後”w”が自動表示、Ctrl+qは自分相手クリア、Ctrl+f は全てクリア、Ctrl+k は対戦マス目のみクリア</t>
    <rPh sb="9" eb="11">
      <t>タイオウ</t>
    </rPh>
    <rPh sb="101" eb="102">
      <t>メ</t>
    </rPh>
    <phoneticPr fontId="2"/>
  </si>
  <si>
    <t>-</t>
    <phoneticPr fontId="2"/>
  </si>
  <si>
    <t>【取扱説明】</t>
    <rPh sb="1" eb="3">
      <t>トリアツカイ</t>
    </rPh>
    <rPh sb="3" eb="5">
      <t>セツメイ</t>
    </rPh>
    <phoneticPr fontId="2"/>
  </si>
  <si>
    <t>ver.1.5改</t>
    <rPh sb="7" eb="8">
      <t>アラタ</t>
    </rPh>
    <phoneticPr fontId="2"/>
  </si>
  <si>
    <t>by：にんにん</t>
    <phoneticPr fontId="2"/>
  </si>
  <si>
    <t>◆</t>
    <phoneticPr fontId="2"/>
  </si>
  <si>
    <t>注）同姓同名の場合は違う名前にして登録お願いします。</t>
    <rPh sb="0" eb="1">
      <t>チュウ</t>
    </rPh>
    <rPh sb="2" eb="4">
      <t>ドウセイ</t>
    </rPh>
    <rPh sb="4" eb="6">
      <t>ドウメイ</t>
    </rPh>
    <rPh sb="7" eb="9">
      <t>バアイ</t>
    </rPh>
    <rPh sb="10" eb="11">
      <t>チガ</t>
    </rPh>
    <rPh sb="12" eb="14">
      <t>ナマエ</t>
    </rPh>
    <rPh sb="17" eb="19">
      <t>トウロク</t>
    </rPh>
    <rPh sb="20" eb="21">
      <t>ネガ</t>
    </rPh>
    <phoneticPr fontId="2"/>
  </si>
  <si>
    <t>　　例）　山田太郎A　山田太郎B</t>
    <rPh sb="2" eb="3">
      <t>レイ</t>
    </rPh>
    <rPh sb="5" eb="7">
      <t>ヤマダ</t>
    </rPh>
    <rPh sb="7" eb="9">
      <t>タロウ</t>
    </rPh>
    <rPh sb="11" eb="13">
      <t>ヤマダ</t>
    </rPh>
    <rPh sb="13" eb="15">
      <t>タロウ</t>
    </rPh>
    <phoneticPr fontId="2"/>
  </si>
  <si>
    <t>運営カードシートで運営カードを印刷してください。</t>
    <rPh sb="0" eb="2">
      <t>ウンエイ</t>
    </rPh>
    <rPh sb="9" eb="11">
      <t>ウンエイ</t>
    </rPh>
    <rPh sb="15" eb="17">
      <t>インサツ</t>
    </rPh>
    <phoneticPr fontId="2"/>
  </si>
  <si>
    <t>A6またはハガキサイズで印刷されます。（offes２００７は大丈夫ですが、２０１３はページがうまくいかないみたい？）</t>
    <rPh sb="12" eb="14">
      <t>インサツ</t>
    </rPh>
    <rPh sb="30" eb="33">
      <t>ダイジョウブ</t>
    </rPh>
    <phoneticPr fontId="2"/>
  </si>
  <si>
    <t>同率の場合は手入力でお願いします。</t>
    <phoneticPr fontId="2"/>
  </si>
  <si>
    <t>例）</t>
    <rPh sb="0" eb="1">
      <t>レイ</t>
    </rPh>
    <phoneticPr fontId="2"/>
  </si>
  <si>
    <t>花子　△</t>
    <rPh sb="0" eb="2">
      <t>ハナコ</t>
    </rPh>
    <phoneticPr fontId="2"/>
  </si>
  <si>
    <t>（ハンデ者）</t>
    <rPh sb="4" eb="5">
      <t>シャ</t>
    </rPh>
    <phoneticPr fontId="2"/>
  </si>
  <si>
    <t>　　→</t>
    <phoneticPr fontId="2"/>
  </si>
  <si>
    <t>（140＋100＋140＋50）＊180/140＝552点　（小数点以下切り捨て）</t>
    <rPh sb="28" eb="29">
      <t>テン</t>
    </rPh>
    <rPh sb="31" eb="34">
      <t>ショウスウテン</t>
    </rPh>
    <rPh sb="34" eb="36">
      <t>イカ</t>
    </rPh>
    <rPh sb="36" eb="37">
      <t>キ</t>
    </rPh>
    <rPh sb="38" eb="39">
      <t>ス</t>
    </rPh>
    <phoneticPr fontId="2"/>
  </si>
  <si>
    <t>太郎</t>
    <rPh sb="0" eb="2">
      <t>タロウ</t>
    </rPh>
    <phoneticPr fontId="2"/>
  </si>
  <si>
    <t>（180＋100＋180＋50）＊180/180＝510点　（小数点以下切り捨て）</t>
    <rPh sb="28" eb="29">
      <t>テン</t>
    </rPh>
    <rPh sb="31" eb="34">
      <t>ショウスウテン</t>
    </rPh>
    <rPh sb="34" eb="36">
      <t>イカ</t>
    </rPh>
    <rPh sb="36" eb="37">
      <t>キ</t>
    </rPh>
    <rPh sb="38" eb="39">
      <t>ス</t>
    </rPh>
    <phoneticPr fontId="2"/>
  </si>
  <si>
    <t>概要設定</t>
    <rPh sb="0" eb="2">
      <t>ガイヨウ</t>
    </rPh>
    <rPh sb="2" eb="4">
      <t>セッテイ</t>
    </rPh>
    <phoneticPr fontId="2"/>
  </si>
  <si>
    <t>list</t>
    <phoneticPr fontId="2"/>
  </si>
  <si>
    <t>ラウンドテーブル表を設定します。（３人～１７人に対応）</t>
    <rPh sb="8" eb="9">
      <t>ヒョウ</t>
    </rPh>
    <rPh sb="10" eb="12">
      <t>セッテイ</t>
    </rPh>
    <rPh sb="18" eb="19">
      <t>ニン</t>
    </rPh>
    <rPh sb="22" eb="23">
      <t>ニン</t>
    </rPh>
    <rPh sb="24" eb="26">
      <t>タイオウ</t>
    </rPh>
    <phoneticPr fontId="2"/>
  </si>
  <si>
    <t>一組</t>
    <rPh sb="0" eb="2">
      <t>ヒトクミ</t>
    </rPh>
    <phoneticPr fontId="2"/>
  </si>
  <si>
    <t>名前をプルダウンメニューから選択（１７人まで対応）</t>
    <rPh sb="0" eb="2">
      <t>ナマエ</t>
    </rPh>
    <rPh sb="14" eb="16">
      <t>センタク</t>
    </rPh>
    <rPh sb="19" eb="20">
      <t>ニン</t>
    </rPh>
    <rPh sb="22" eb="24">
      <t>タイオウ</t>
    </rPh>
    <phoneticPr fontId="2"/>
  </si>
  <si>
    <t>女子のハンデにも対応し名前左隣に"△"が表示されます。</t>
    <rPh sb="11" eb="13">
      <t>ナマエ</t>
    </rPh>
    <rPh sb="13" eb="14">
      <t>ヒダリ</t>
    </rPh>
    <rPh sb="14" eb="15">
      <t>トナリ</t>
    </rPh>
    <rPh sb="20" eb="22">
      <t>ヒョウジ</t>
    </rPh>
    <phoneticPr fontId="2"/>
  </si>
  <si>
    <t>（ハンデ者は事前に概要設定の名前の右隣ハンデに”-”を選択してください。）</t>
    <rPh sb="6" eb="8">
      <t>ジゼン</t>
    </rPh>
    <phoneticPr fontId="2"/>
  </si>
  <si>
    <t>印刷する時はマス目以外の所でクリック（A1セル）、対戦相手のマゼンダ色が表示されるからです。</t>
    <rPh sb="25" eb="27">
      <t>タイセン</t>
    </rPh>
    <rPh sb="27" eb="29">
      <t>アイテ</t>
    </rPh>
    <rPh sb="34" eb="35">
      <t>イロ</t>
    </rPh>
    <rPh sb="36" eb="38">
      <t>ヒョウジ</t>
    </rPh>
    <phoneticPr fontId="2"/>
  </si>
  <si>
    <t>RT</t>
    <phoneticPr fontId="2"/>
  </si>
  <si>
    <r>
      <rPr>
        <sz val="14"/>
        <color rgb="FFFF0000"/>
        <rFont val="ＭＳ Ｐゴシック"/>
        <family val="3"/>
        <charset val="128"/>
      </rPr>
      <t>節数を入力しRT作成</t>
    </r>
    <r>
      <rPr>
        <sz val="14"/>
        <rFont val="ＭＳ Ｐゴシック"/>
        <family val="3"/>
        <charset val="128"/>
      </rPr>
      <t>ボタンを押すと、入力節まで表示されます。（</t>
    </r>
    <r>
      <rPr>
        <sz val="14"/>
        <color rgb="FFFF0000"/>
        <rFont val="ＭＳ Ｐゴシック"/>
        <family val="3"/>
        <charset val="128"/>
      </rPr>
      <t>”９９”と入力すると全節</t>
    </r>
    <r>
      <rPr>
        <sz val="14"/>
        <rFont val="ＭＳ Ｐゴシック"/>
        <family val="3"/>
        <charset val="128"/>
      </rPr>
      <t>が表示され</t>
    </r>
    <r>
      <rPr>
        <sz val="14"/>
        <color rgb="FFFF0000"/>
        <rFont val="ＭＳ Ｐゴシック"/>
        <family val="3"/>
        <charset val="128"/>
      </rPr>
      <t>”０”だと全節クリア</t>
    </r>
    <r>
      <rPr>
        <sz val="14"/>
        <rFont val="ＭＳ Ｐゴシック"/>
        <family val="3"/>
        <charset val="128"/>
      </rPr>
      <t>されます。）</t>
    </r>
    <rPh sb="0" eb="1">
      <t>セツ</t>
    </rPh>
    <rPh sb="1" eb="2">
      <t>スウ</t>
    </rPh>
    <rPh sb="3" eb="5">
      <t>ニュウリョク</t>
    </rPh>
    <rPh sb="8" eb="10">
      <t>サクセイ</t>
    </rPh>
    <rPh sb="14" eb="15">
      <t>オ</t>
    </rPh>
    <rPh sb="18" eb="20">
      <t>ニュウリョク</t>
    </rPh>
    <rPh sb="20" eb="21">
      <t>セツ</t>
    </rPh>
    <rPh sb="23" eb="25">
      <t>ヒョウジ</t>
    </rPh>
    <rPh sb="36" eb="38">
      <t>ニュウリョク</t>
    </rPh>
    <rPh sb="41" eb="42">
      <t>ゼン</t>
    </rPh>
    <rPh sb="42" eb="43">
      <t>セツ</t>
    </rPh>
    <rPh sb="44" eb="46">
      <t>ヒョウジ</t>
    </rPh>
    <rPh sb="53" eb="54">
      <t>ゼン</t>
    </rPh>
    <rPh sb="54" eb="55">
      <t>セツ</t>
    </rPh>
    <phoneticPr fontId="2"/>
  </si>
  <si>
    <t>ラベル（運営カード）</t>
    <rPh sb="4" eb="6">
      <t>ウンエイ</t>
    </rPh>
    <phoneticPr fontId="2"/>
  </si>
  <si>
    <t>結果</t>
    <rPh sb="0" eb="2">
      <t>ケッカ</t>
    </rPh>
    <phoneticPr fontId="2"/>
  </si>
  <si>
    <t>HR者の最高得点者には点数に色が表示されます。</t>
    <rPh sb="2" eb="3">
      <t>シャ</t>
    </rPh>
    <rPh sb="4" eb="6">
      <t>サイコウ</t>
    </rPh>
    <rPh sb="6" eb="8">
      <t>トクテン</t>
    </rPh>
    <rPh sb="8" eb="9">
      <t>シャ</t>
    </rPh>
    <rPh sb="11" eb="13">
      <t>テンスウ</t>
    </rPh>
    <rPh sb="14" eb="15">
      <t>イロ</t>
    </rPh>
    <rPh sb="16" eb="18">
      <t>ヒョウジ</t>
    </rPh>
    <phoneticPr fontId="2"/>
  </si>
  <si>
    <t>◆</t>
    <phoneticPr fontId="2"/>
  </si>
  <si>
    <t>「入力アシスト機能」</t>
    <rPh sb="1" eb="3">
      <t>ニュウリョク</t>
    </rPh>
    <rPh sb="7" eb="9">
      <t>キノウ</t>
    </rPh>
    <phoneticPr fontId="2"/>
  </si>
  <si>
    <t>新たにHRを入力出来る様にし、結果表に反映されます。</t>
    <rPh sb="0" eb="1">
      <t>アラ</t>
    </rPh>
    <rPh sb="6" eb="8">
      <t>ニュウリョク</t>
    </rPh>
    <rPh sb="8" eb="10">
      <t>デキ</t>
    </rPh>
    <rPh sb="11" eb="12">
      <t>ヨウ</t>
    </rPh>
    <rPh sb="15" eb="17">
      <t>ケッカ</t>
    </rPh>
    <rPh sb="17" eb="18">
      <t>ヒョウ</t>
    </rPh>
    <rPh sb="19" eb="21">
      <t>ハンエイ</t>
    </rPh>
    <phoneticPr fontId="2"/>
  </si>
  <si>
    <t>「順位判定」</t>
    <rPh sb="1" eb="3">
      <t>ジュンイ</t>
    </rPh>
    <rPh sb="3" eb="5">
      <t>ハンテイ</t>
    </rPh>
    <phoneticPr fontId="2"/>
  </si>
  <si>
    <t>負けスコア入力後”w”が自動表示、「Ctrl+q」は自分相手クリア、「Ctrl+f」は全てクリア、「Ctrl+k」は対戦マス目のみクリア</t>
    <phoneticPr fontId="2"/>
  </si>
  <si>
    <t>まずはじめに、名前、ハンデ者には"-"を事前に入力します。</t>
    <rPh sb="7" eb="9">
      <t>ナマエ</t>
    </rPh>
    <rPh sb="13" eb="14">
      <t>シャ</t>
    </rPh>
    <rPh sb="20" eb="22">
      <t>ジゼン</t>
    </rPh>
    <rPh sb="23" eb="25">
      <t>ニュウリョク</t>
    </rPh>
    <phoneticPr fontId="2"/>
  </si>
  <si>
    <t>基準点、ハンデ点はデフォルトのままで良いです。（２４０点まで対応）</t>
    <rPh sb="27" eb="28">
      <t>テン</t>
    </rPh>
    <rPh sb="30" eb="32">
      <t>タイオウ</t>
    </rPh>
    <phoneticPr fontId="2"/>
  </si>
  <si>
    <r>
      <t>開催日、対抗戦名を入力し、ルール（基準点）、会場名を</t>
    </r>
    <r>
      <rPr>
        <sz val="11"/>
        <color rgb="FFFF0000"/>
        <rFont val="ＭＳ Ｐゴシック"/>
        <family val="3"/>
        <charset val="128"/>
      </rPr>
      <t>プルダウンメニュー</t>
    </r>
    <r>
      <rPr>
        <sz val="11"/>
        <rFont val="ＭＳ Ｐゴシック"/>
        <family val="3"/>
        <charset val="128"/>
      </rPr>
      <t>から選んでください。</t>
    </r>
    <rPh sb="0" eb="3">
      <t>カイサイビ</t>
    </rPh>
    <rPh sb="4" eb="6">
      <t>タイコウ</t>
    </rPh>
    <rPh sb="6" eb="7">
      <t>セン</t>
    </rPh>
    <rPh sb="7" eb="8">
      <t>メイ</t>
    </rPh>
    <rPh sb="9" eb="11">
      <t>ニュウリョク</t>
    </rPh>
    <rPh sb="17" eb="20">
      <t>キジュンテン</t>
    </rPh>
    <rPh sb="22" eb="24">
      <t>カイジョウ</t>
    </rPh>
    <rPh sb="24" eb="25">
      <t>メイ</t>
    </rPh>
    <rPh sb="37" eb="38">
      <t>エラ</t>
    </rPh>
    <phoneticPr fontId="2"/>
  </si>
  <si>
    <t>一組および、RT画面からスコアを入力する場合はどちらか一方のみにして下さい。（結果表はどちらで入力しても同じです。）</t>
    <rPh sb="0" eb="2">
      <t>ヒトクミ</t>
    </rPh>
    <rPh sb="8" eb="10">
      <t>ガメン</t>
    </rPh>
    <rPh sb="16" eb="18">
      <t>ニュウリョク</t>
    </rPh>
    <rPh sb="20" eb="22">
      <t>バアイ</t>
    </rPh>
    <rPh sb="27" eb="29">
      <t>イッポウ</t>
    </rPh>
    <rPh sb="34" eb="35">
      <t>クダ</t>
    </rPh>
    <rPh sb="39" eb="41">
      <t>ケッカ</t>
    </rPh>
    <rPh sb="41" eb="42">
      <t>ヒョウ</t>
    </rPh>
    <rPh sb="47" eb="49">
      <t>ニュウリョク</t>
    </rPh>
    <rPh sb="52" eb="53">
      <t>オナ</t>
    </rPh>
    <phoneticPr fontId="2"/>
  </si>
  <si>
    <t>順位、名前、W数、L数、TP、LP、HRが集計されます。</t>
    <rPh sb="0" eb="2">
      <t>ジュンイ</t>
    </rPh>
    <rPh sb="3" eb="5">
      <t>ナマエ</t>
    </rPh>
    <rPh sb="7" eb="8">
      <t>スウ</t>
    </rPh>
    <rPh sb="10" eb="11">
      <t>スウ</t>
    </rPh>
    <rPh sb="21" eb="23">
      <t>シュウケイ</t>
    </rPh>
    <phoneticPr fontId="2"/>
  </si>
  <si>
    <r>
      <t>3人～17人対応　</t>
    </r>
    <r>
      <rPr>
        <sz val="14"/>
        <color rgb="FFFF0000"/>
        <rFont val="ＭＳ Ｐゴシック"/>
        <family val="3"/>
        <charset val="128"/>
      </rPr>
      <t>RT作成</t>
    </r>
    <r>
      <rPr>
        <sz val="14"/>
        <rFont val="ＭＳ Ｐゴシック"/>
        <family val="3"/>
        <charset val="128"/>
      </rPr>
      <t>ボタンで対戦相手が表示されラベルも同時に作成されます。 ※注）RT、一組で入力したスコアは消えます。</t>
    </r>
    <rPh sb="1" eb="2">
      <t>ニン</t>
    </rPh>
    <rPh sb="5" eb="6">
      <t>ニン</t>
    </rPh>
    <rPh sb="6" eb="8">
      <t>タイオウ</t>
    </rPh>
    <rPh sb="11" eb="13">
      <t>サクセイ</t>
    </rPh>
    <rPh sb="17" eb="19">
      <t>タイセン</t>
    </rPh>
    <rPh sb="19" eb="21">
      <t>アイテ</t>
    </rPh>
    <rPh sb="22" eb="24">
      <t>ヒョウジ</t>
    </rPh>
    <rPh sb="30" eb="32">
      <t>ドウジ</t>
    </rPh>
    <rPh sb="33" eb="35">
      <t>サクセイ</t>
    </rPh>
    <rPh sb="42" eb="43">
      <t>チュウ</t>
    </rPh>
    <rPh sb="47" eb="49">
      <t>ヒトクミ</t>
    </rPh>
    <rPh sb="50" eb="52">
      <t>ニュウリョク</t>
    </rPh>
    <rPh sb="58" eb="59">
      <t>キ</t>
    </rPh>
    <phoneticPr fontId="2"/>
  </si>
  <si>
    <r>
      <rPr>
        <sz val="11"/>
        <color rgb="FFFF0000"/>
        <rFont val="ＭＳ Ｐゴシック"/>
        <family val="3"/>
        <charset val="128"/>
      </rPr>
      <t>RT作成</t>
    </r>
    <r>
      <rPr>
        <sz val="11"/>
        <rFont val="ＭＳ Ｐゴシック"/>
        <family val="3"/>
        <charset val="128"/>
      </rPr>
      <t>ボタンを押す前に、1組の選手を登録すると</t>
    </r>
    <r>
      <rPr>
        <sz val="11"/>
        <color rgb="FFFF0000"/>
        <rFont val="ＭＳ Ｐゴシック"/>
        <family val="3"/>
        <charset val="128"/>
      </rPr>
      <t>人数が自動表示</t>
    </r>
    <r>
      <rPr>
        <sz val="11"/>
        <rFont val="ＭＳ Ｐゴシック"/>
        <family val="3"/>
        <charset val="128"/>
      </rPr>
      <t>されます。（人数は入力しないで下さい。）</t>
    </r>
    <rPh sb="37" eb="39">
      <t>ニンズウ</t>
    </rPh>
    <rPh sb="40" eb="42">
      <t>ニュウリョク</t>
    </rPh>
    <rPh sb="46" eb="47">
      <t>クダ</t>
    </rPh>
    <phoneticPr fontId="2"/>
  </si>
  <si>
    <r>
      <t>スコア入力後、</t>
    </r>
    <r>
      <rPr>
        <sz val="11"/>
        <color rgb="FFFF0000"/>
        <rFont val="ＭＳ Ｐゴシック"/>
        <family val="3"/>
        <charset val="128"/>
      </rPr>
      <t>1組へ反映</t>
    </r>
    <r>
      <rPr>
        <sz val="11"/>
        <rFont val="ＭＳ Ｐゴシック"/>
        <family val="3"/>
        <charset val="128"/>
      </rPr>
      <t>ボタンを押すと、1組にスコアが反映されます。※注）１組で入力したスコアは消えます。</t>
    </r>
    <rPh sb="3" eb="5">
      <t>ニュウリョク</t>
    </rPh>
    <rPh sb="5" eb="6">
      <t>ゴ</t>
    </rPh>
    <rPh sb="8" eb="9">
      <t>クミ</t>
    </rPh>
    <rPh sb="10" eb="12">
      <t>ハンエイ</t>
    </rPh>
    <rPh sb="16" eb="17">
      <t>オ</t>
    </rPh>
    <rPh sb="21" eb="22">
      <t>クミ</t>
    </rPh>
    <rPh sb="27" eb="29">
      <t>ハンエイ</t>
    </rPh>
    <rPh sb="35" eb="36">
      <t>チュウ</t>
    </rPh>
    <rPh sb="38" eb="39">
      <t>クミ</t>
    </rPh>
    <rPh sb="40" eb="42">
      <t>ニュウリョク</t>
    </rPh>
    <rPh sb="48" eb="49">
      <t>キ</t>
    </rPh>
    <phoneticPr fontId="2"/>
  </si>
  <si>
    <t>１組からRTへの反映は出来ません。</t>
    <rPh sb="1" eb="2">
      <t>クミ</t>
    </rPh>
    <rPh sb="8" eb="10">
      <t>ハンエイ</t>
    </rPh>
    <rPh sb="11" eb="13">
      <t>デキ</t>
    </rPh>
    <phoneticPr fontId="2"/>
  </si>
  <si>
    <r>
      <rPr>
        <sz val="14"/>
        <color rgb="FFFF0000"/>
        <rFont val="ＭＳ Ｐゴシック"/>
        <family val="3"/>
        <charset val="128"/>
      </rPr>
      <t>RT作成</t>
    </r>
    <r>
      <rPr>
        <sz val="14"/>
        <rFont val="ＭＳ Ｐゴシック"/>
        <family val="3"/>
        <charset val="128"/>
      </rPr>
      <t>ボタンを押す前に、1組の選手を登録すると</t>
    </r>
    <r>
      <rPr>
        <sz val="14"/>
        <color rgb="FFFF0000"/>
        <rFont val="ＭＳ Ｐゴシック"/>
        <family val="3"/>
        <charset val="128"/>
      </rPr>
      <t>人数が自動表示</t>
    </r>
    <r>
      <rPr>
        <sz val="14"/>
        <rFont val="ＭＳ Ｐゴシック"/>
        <family val="3"/>
        <charset val="128"/>
      </rPr>
      <t>されます。（人数は入力しないで下さい。）</t>
    </r>
    <rPh sb="37" eb="39">
      <t>ニンズウ</t>
    </rPh>
    <rPh sb="40" eb="42">
      <t>ニュウリョク</t>
    </rPh>
    <rPh sb="46" eb="47">
      <t>クダ</t>
    </rPh>
    <phoneticPr fontId="2"/>
  </si>
  <si>
    <r>
      <t>スコア入力後、</t>
    </r>
    <r>
      <rPr>
        <sz val="14"/>
        <color rgb="FFFF0000"/>
        <rFont val="ＭＳ Ｐゴシック"/>
        <family val="3"/>
        <charset val="128"/>
      </rPr>
      <t>1組へ反映</t>
    </r>
    <r>
      <rPr>
        <sz val="14"/>
        <rFont val="ＭＳ Ｐゴシック"/>
        <family val="3"/>
        <charset val="128"/>
      </rPr>
      <t>ボタンを押すと、1組にスコアが反映されます。※注）１組で入力したスコアは消えます。</t>
    </r>
    <rPh sb="3" eb="5">
      <t>ニュウリョク</t>
    </rPh>
    <rPh sb="5" eb="6">
      <t>ゴ</t>
    </rPh>
    <rPh sb="8" eb="9">
      <t>クミ</t>
    </rPh>
    <rPh sb="10" eb="12">
      <t>ハンエイ</t>
    </rPh>
    <rPh sb="16" eb="17">
      <t>オ</t>
    </rPh>
    <rPh sb="21" eb="22">
      <t>クミ</t>
    </rPh>
    <rPh sb="27" eb="29">
      <t>ハンエイ</t>
    </rPh>
    <rPh sb="35" eb="36">
      <t>チュウ</t>
    </rPh>
    <rPh sb="38" eb="39">
      <t>クミ</t>
    </rPh>
    <rPh sb="40" eb="42">
      <t>ニュウリョク</t>
    </rPh>
    <rPh sb="48" eb="49">
      <t>キ</t>
    </rPh>
    <phoneticPr fontId="2"/>
  </si>
  <si>
    <t>新機能、ラウンドテーブル表から節毎に対戦相手、ラベルを自動表示され、スコア、A・B、HRの入力が出来ます。</t>
    <phoneticPr fontId="2"/>
  </si>
  <si>
    <r>
      <t>節数を入力し</t>
    </r>
    <r>
      <rPr>
        <sz val="11"/>
        <color rgb="FFFF0000"/>
        <rFont val="ＭＳ Ｐゴシック"/>
        <family val="3"/>
        <charset val="128"/>
      </rPr>
      <t>RT作成</t>
    </r>
    <r>
      <rPr>
        <sz val="11"/>
        <rFont val="ＭＳ Ｐゴシック"/>
        <family val="3"/>
        <charset val="128"/>
      </rPr>
      <t>ボタンを押すと、入力節まで表示されます。（</t>
    </r>
    <r>
      <rPr>
        <sz val="11"/>
        <color rgb="FFFF0000"/>
        <rFont val="ＭＳ Ｐゴシック"/>
        <family val="3"/>
        <charset val="128"/>
      </rPr>
      <t>”９９”と入力すると全節</t>
    </r>
    <r>
      <rPr>
        <sz val="11"/>
        <rFont val="ＭＳ Ｐゴシック"/>
        <family val="3"/>
        <charset val="128"/>
      </rPr>
      <t>が表示され</t>
    </r>
    <r>
      <rPr>
        <sz val="11"/>
        <color rgb="FFFF0000"/>
        <rFont val="ＭＳ Ｐゴシック"/>
        <family val="3"/>
        <charset val="128"/>
      </rPr>
      <t>”０”だと全節クリア</t>
    </r>
    <r>
      <rPr>
        <sz val="11"/>
        <rFont val="ＭＳ Ｐゴシック"/>
        <family val="3"/>
        <charset val="128"/>
      </rPr>
      <t>されます。）</t>
    </r>
    <rPh sb="0" eb="1">
      <t>セツ</t>
    </rPh>
    <rPh sb="1" eb="2">
      <t>スウ</t>
    </rPh>
    <rPh sb="3" eb="5">
      <t>ニュウリョク</t>
    </rPh>
    <rPh sb="8" eb="10">
      <t>サクセイ</t>
    </rPh>
    <rPh sb="14" eb="15">
      <t>オ</t>
    </rPh>
    <rPh sb="18" eb="20">
      <t>ニュウリョク</t>
    </rPh>
    <rPh sb="20" eb="21">
      <t>セツ</t>
    </rPh>
    <rPh sb="23" eb="25">
      <t>ヒョウジ</t>
    </rPh>
    <rPh sb="36" eb="38">
      <t>ニュウリョク</t>
    </rPh>
    <rPh sb="41" eb="42">
      <t>ゼン</t>
    </rPh>
    <rPh sb="42" eb="43">
      <t>セツ</t>
    </rPh>
    <rPh sb="44" eb="46">
      <t>ヒョウジ</t>
    </rPh>
    <rPh sb="53" eb="54">
      <t>ゼン</t>
    </rPh>
    <rPh sb="54" eb="55">
      <t>セツ</t>
    </rPh>
    <phoneticPr fontId="2"/>
  </si>
  <si>
    <r>
      <t>3人～17人対応　</t>
    </r>
    <r>
      <rPr>
        <sz val="11"/>
        <color rgb="FFFF0000"/>
        <rFont val="ＭＳ Ｐゴシック"/>
        <family val="3"/>
        <charset val="128"/>
      </rPr>
      <t>RT作成</t>
    </r>
    <r>
      <rPr>
        <sz val="11"/>
        <rFont val="ＭＳ Ｐゴシック"/>
        <family val="3"/>
        <charset val="128"/>
      </rPr>
      <t>ボタンで対戦相手が表示されラベルも同時に作成されます。</t>
    </r>
    <rPh sb="1" eb="2">
      <t>ニン</t>
    </rPh>
    <rPh sb="5" eb="6">
      <t>ニン</t>
    </rPh>
    <rPh sb="6" eb="8">
      <t>タイオウ</t>
    </rPh>
    <rPh sb="11" eb="13">
      <t>サクセイ</t>
    </rPh>
    <rPh sb="17" eb="19">
      <t>タイセン</t>
    </rPh>
    <rPh sb="19" eb="21">
      <t>アイテ</t>
    </rPh>
    <rPh sb="22" eb="24">
      <t>ヒョウジ</t>
    </rPh>
    <rPh sb="30" eb="32">
      <t>ドウジ</t>
    </rPh>
    <rPh sb="33" eb="35">
      <t>サクセイ</t>
    </rPh>
    <phoneticPr fontId="2"/>
  </si>
  <si>
    <t xml:space="preserve"> ※注）RT、一組で入力したスコアは消えます。</t>
  </si>
  <si>
    <t>勝者は半角小文字"w"、敗者は得点を入力。（半角大文字"W"、全角小文字"ｗ"、全角大文字"Ｗ"は自動で半角小文字に変換）</t>
    <rPh sb="0" eb="2">
      <t>ショウシャ</t>
    </rPh>
    <rPh sb="3" eb="5">
      <t>ハンカク</t>
    </rPh>
    <rPh sb="5" eb="8">
      <t>コモジ</t>
    </rPh>
    <rPh sb="12" eb="14">
      <t>ハイシャ</t>
    </rPh>
    <rPh sb="15" eb="17">
      <t>トクテン</t>
    </rPh>
    <rPh sb="18" eb="20">
      <t>ニュウリョク</t>
    </rPh>
    <rPh sb="22" eb="24">
      <t>ハンカク</t>
    </rPh>
    <rPh sb="24" eb="27">
      <t>オオモジ</t>
    </rPh>
    <rPh sb="31" eb="33">
      <t>ゼンカク</t>
    </rPh>
    <rPh sb="33" eb="36">
      <t>コモジ</t>
    </rPh>
    <rPh sb="40" eb="42">
      <t>ゼンカク</t>
    </rPh>
    <rPh sb="42" eb="45">
      <t>オオモジ</t>
    </rPh>
    <rPh sb="49" eb="51">
      <t>ジドウ</t>
    </rPh>
    <rPh sb="52" eb="54">
      <t>ハンカク</t>
    </rPh>
    <rPh sb="54" eb="57">
      <t>コモジ</t>
    </rPh>
    <rPh sb="58" eb="60">
      <t>ヘンカン</t>
    </rPh>
    <phoneticPr fontId="2"/>
  </si>
  <si>
    <t>w</t>
    <phoneticPr fontId="2"/>
  </si>
  <si>
    <t>勝者は"w"半角小文字で入力して下さい。</t>
    <rPh sb="0" eb="2">
      <t>ショウシャ</t>
    </rPh>
    <rPh sb="8" eb="11">
      <t>コモジ</t>
    </rPh>
    <rPh sb="12" eb="14">
      <t>ニュウリョク</t>
    </rPh>
    <rPh sb="16" eb="17">
      <t>クダ</t>
    </rPh>
    <phoneticPr fontId="2"/>
  </si>
  <si>
    <t>w　　100</t>
    <phoneticPr fontId="2"/>
  </si>
  <si>
    <t>w　　50</t>
    <phoneticPr fontId="2"/>
  </si>
  <si>
    <t>女子のハンデにも対応しました。（１組および、結果のＴＰの内訳は、横合計＊180/140　　"w"はハンデ点とします。）</t>
    <rPh sb="0" eb="2">
      <t>ジョシ</t>
    </rPh>
    <rPh sb="8" eb="10">
      <t>タイオウ</t>
    </rPh>
    <rPh sb="17" eb="18">
      <t>クミ</t>
    </rPh>
    <rPh sb="22" eb="24">
      <t>ケッカ</t>
    </rPh>
    <rPh sb="28" eb="30">
      <t>ウチワケ</t>
    </rPh>
    <rPh sb="32" eb="33">
      <t>ヨコ</t>
    </rPh>
    <rPh sb="33" eb="35">
      <t>ゴウケイ</t>
    </rPh>
    <rPh sb="52" eb="53">
      <t>テン</t>
    </rPh>
    <phoneticPr fontId="2"/>
  </si>
  <si>
    <t>W数多い＞TP多い（ハンデに対応）＞総失点少ない(”w”を除いた合計、又失点のハンデは未対応)」で判定</t>
    <rPh sb="14" eb="16">
      <t>タイオウ</t>
    </rPh>
    <rPh sb="29" eb="30">
      <t>ノゾ</t>
    </rPh>
    <rPh sb="32" eb="34">
      <t>ゴウケイ</t>
    </rPh>
    <rPh sb="35" eb="36">
      <t>マタ</t>
    </rPh>
    <rPh sb="36" eb="38">
      <t>シッテン</t>
    </rPh>
    <rPh sb="43" eb="46">
      <t>ミタイオウ</t>
    </rPh>
    <rPh sb="49" eb="51">
      <t>ハンテイ</t>
    </rPh>
    <phoneticPr fontId="2"/>
  </si>
  <si>
    <t>吉向　翔平</t>
    <rPh sb="0" eb="2">
      <t>キッコウ</t>
    </rPh>
    <rPh sb="3" eb="5">
      <t>ショウヘイ</t>
    </rPh>
    <phoneticPr fontId="2"/>
  </si>
  <si>
    <t>白戸　玲人</t>
    <rPh sb="0" eb="2">
      <t>シラト</t>
    </rPh>
    <rPh sb="3" eb="5">
      <t>レイ</t>
    </rPh>
    <phoneticPr fontId="2"/>
  </si>
  <si>
    <t>近藤　拓馬</t>
    <rPh sb="0" eb="2">
      <t>コンドウ</t>
    </rPh>
    <rPh sb="3" eb="5">
      <t>タクマ</t>
    </rPh>
    <phoneticPr fontId="2"/>
  </si>
  <si>
    <t>金澤　茂昌</t>
    <rPh sb="0" eb="2">
      <t>カナザワ</t>
    </rPh>
    <rPh sb="3" eb="5">
      <t>シゲマサ</t>
    </rPh>
    <phoneticPr fontId="2"/>
  </si>
  <si>
    <t>長谷川　進</t>
    <rPh sb="0" eb="3">
      <t>ハセガワ</t>
    </rPh>
    <rPh sb="4" eb="5">
      <t>ススム</t>
    </rPh>
    <phoneticPr fontId="2"/>
  </si>
  <si>
    <t>植田　慎也</t>
    <rPh sb="0" eb="2">
      <t>ウエダ</t>
    </rPh>
    <rPh sb="3" eb="5">
      <t>シンヤ</t>
    </rPh>
    <phoneticPr fontId="2"/>
  </si>
  <si>
    <t>増成　亮太</t>
    <rPh sb="0" eb="2">
      <t>マスナリ</t>
    </rPh>
    <rPh sb="3" eb="5">
      <t>リョウタ</t>
    </rPh>
    <phoneticPr fontId="2"/>
  </si>
  <si>
    <t>トップガン</t>
  </si>
  <si>
    <t>岡　正武</t>
    <phoneticPr fontId="2"/>
  </si>
  <si>
    <t>一節</t>
  </si>
  <si>
    <t>第1節　(1)　持ち点：180</t>
  </si>
  <si>
    <t>白戸　玲人</t>
  </si>
  <si>
    <t>吉向　翔平</t>
  </si>
  <si>
    <t>HR</t>
  </si>
  <si>
    <t>レフリー</t>
  </si>
  <si>
    <t>3 - 6　持ち点：180</t>
  </si>
  <si>
    <t>山田　晃司</t>
  </si>
  <si>
    <t>第1節　(3)　持ち点：180</t>
  </si>
  <si>
    <t>長谷川　進</t>
  </si>
  <si>
    <t>第1節　(5)　持ち点：180</t>
  </si>
  <si>
    <t>白戸　恭子</t>
  </si>
  <si>
    <t>宮野　早織</t>
  </si>
  <si>
    <t>岩本　剛</t>
  </si>
  <si>
    <t>3 - 8　持ち点：180</t>
  </si>
  <si>
    <t>二節</t>
  </si>
  <si>
    <t>1 - 9　持ち点：180</t>
  </si>
  <si>
    <t>三節</t>
  </si>
  <si>
    <t>第1節　(4)　持ち点：140</t>
  </si>
  <si>
    <t>第2節　(9)　持ち点：180</t>
  </si>
  <si>
    <t>5 - 6　持ち点：180</t>
  </si>
  <si>
    <t>第3節　(15)　持ち点：180</t>
  </si>
  <si>
    <t>4 - 7　持ち点：180</t>
  </si>
  <si>
    <t>2 - 9　持ち点：180</t>
  </si>
  <si>
    <t>四節</t>
  </si>
  <si>
    <t>4 - 5　持ち点：180</t>
  </si>
  <si>
    <t>2 - 7　持ち点：180</t>
  </si>
  <si>
    <t>五節</t>
  </si>
  <si>
    <t>3 - 4　持ち点：180</t>
  </si>
  <si>
    <t>2 - 5　持ち点：180</t>
  </si>
  <si>
    <t>1 - 10　持ち点：180</t>
  </si>
  <si>
    <t>六節</t>
  </si>
  <si>
    <t>2 - 3　持ち点：180</t>
  </si>
  <si>
    <t>対抗戦</t>
    <rPh sb="0" eb="2">
      <t>タイコウ</t>
    </rPh>
    <rPh sb="2" eb="3">
      <t>セン</t>
    </rPh>
    <phoneticPr fontId="2"/>
  </si>
  <si>
    <t>山田　晃司</t>
    <phoneticPr fontId="2"/>
  </si>
  <si>
    <t>巽　大地</t>
    <phoneticPr fontId="2"/>
  </si>
  <si>
    <t>斎藤　大輔</t>
    <phoneticPr fontId="2"/>
  </si>
  <si>
    <t>田尻　哲司</t>
    <phoneticPr fontId="2"/>
  </si>
  <si>
    <t>水田　賢宏</t>
    <phoneticPr fontId="2"/>
  </si>
  <si>
    <t>岩本　剛</t>
    <phoneticPr fontId="2"/>
  </si>
  <si>
    <t>斉藤　裕児</t>
    <phoneticPr fontId="2"/>
  </si>
  <si>
    <t>宮野　早織</t>
    <phoneticPr fontId="2"/>
  </si>
  <si>
    <t>白戸　恭子</t>
    <phoneticPr fontId="2"/>
  </si>
  <si>
    <t>第2節　(7)　持ち点：180</t>
  </si>
  <si>
    <t>第3節　(13)　持ち点：180</t>
  </si>
  <si>
    <t>第4節　(19)　持ち点：180</t>
  </si>
  <si>
    <t>第5節　(25)　持ち点：180</t>
  </si>
  <si>
    <t>1 - 8　持ち点：180</t>
  </si>
  <si>
    <t>8 - 6　持ち点：180</t>
  </si>
  <si>
    <t>1 - 7　持ち点：180</t>
  </si>
  <si>
    <t>8 - 4　持ち点：180</t>
  </si>
  <si>
    <t>1 - 6　持ち点：180</t>
  </si>
  <si>
    <t>8 - 2　持ち点：180</t>
  </si>
  <si>
    <t>6 - 4　持ち点：180</t>
  </si>
  <si>
    <t>1 - 5　持ち点：180</t>
  </si>
  <si>
    <t>巽　大地</t>
  </si>
  <si>
    <t>井本　高史</t>
  </si>
  <si>
    <t>井本　高史</t>
    <rPh sb="0" eb="2">
      <t>イモト</t>
    </rPh>
    <rPh sb="3" eb="5">
      <t>タカシ</t>
    </rPh>
    <phoneticPr fontId="2"/>
  </si>
  <si>
    <t>岡田　貴史</t>
  </si>
  <si>
    <t>岡田　貴史</t>
    <rPh sb="0" eb="2">
      <t>オカダ</t>
    </rPh>
    <rPh sb="3" eb="5">
      <t>タカフミ</t>
    </rPh>
    <phoneticPr fontId="2"/>
  </si>
  <si>
    <t>第1節　(2)　持ち点：140</t>
  </si>
  <si>
    <t>第2節　(6)　持ち点：180</t>
  </si>
  <si>
    <t>第2節　(8)　持ち点：140</t>
  </si>
  <si>
    <t>10 - 8　持ち点：180</t>
  </si>
  <si>
    <t>第2節　(10)　持ち点：140</t>
  </si>
  <si>
    <t>第3節　(11)　持ち点：180</t>
  </si>
  <si>
    <t>第3節　(12)　持ち点：180</t>
  </si>
  <si>
    <t>10 - 6　持ち点：180</t>
  </si>
  <si>
    <t>9 - 7　持ち点：140</t>
  </si>
  <si>
    <t>第3節　(14)　持ち点：140</t>
  </si>
  <si>
    <t>第4節　(16)　持ち点：180</t>
  </si>
  <si>
    <t>10 - 4　持ち点：180</t>
  </si>
  <si>
    <t>第4節　(17)　持ち点：180</t>
  </si>
  <si>
    <t>9 - 5　持ち点：140</t>
  </si>
  <si>
    <t>第4節　(18)　持ち点：180</t>
  </si>
  <si>
    <t>第4節　(20)　持ち点：140</t>
  </si>
  <si>
    <t>10 - 2　持ち点：180</t>
  </si>
  <si>
    <t>第5節　(21)　持ち点：180</t>
  </si>
  <si>
    <t>9 - 3　持ち点：140</t>
  </si>
  <si>
    <t>第5節　(22)　持ち点：180</t>
  </si>
  <si>
    <t>第5節　(23)　持ち点：180</t>
  </si>
  <si>
    <t>7 - 5　持ち点：140</t>
  </si>
  <si>
    <t>第5節　(24)　持ち点：180</t>
  </si>
  <si>
    <t>9 - 10　持ち点：140</t>
  </si>
  <si>
    <t>第6節　(26)　持ち点：180</t>
  </si>
  <si>
    <t>第6節　(27)　持ち点：180</t>
  </si>
  <si>
    <t>7 - 3　持ち点：140</t>
  </si>
  <si>
    <t>第6節　(28)　持ち点：180</t>
  </si>
  <si>
    <t>第6節　(29)　持ち点：180</t>
  </si>
  <si>
    <t>第6節　(30)　持ち点：180</t>
  </si>
  <si>
    <t>w</t>
  </si>
  <si>
    <t>w</t>
    <phoneticPr fontId="2"/>
  </si>
  <si>
    <t>w</t>
    <phoneticPr fontId="2"/>
  </si>
</sst>
</file>

<file path=xl/styles.xml><?xml version="1.0" encoding="utf-8"?>
<styleSheet xmlns="http://schemas.openxmlformats.org/spreadsheetml/2006/main">
  <numFmts count="2">
    <numFmt numFmtId="176" formatCode="#;\-#;&quot;&quot;;@"/>
    <numFmt numFmtId="177" formatCode="\(###\)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2"/>
      <color indexed="10"/>
      <name val="ＭＳ Ｐゴシック"/>
      <family val="3"/>
      <charset val="128"/>
    </font>
    <font>
      <i/>
      <sz val="11"/>
      <color indexed="10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8"/>
      <name val="HG正楷書体-PRO"/>
      <family val="4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  <font>
      <sz val="12"/>
      <color rgb="FFFF0000"/>
      <name val="HG丸ｺﾞｼｯｸM-PRO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FF0000"/>
      </left>
      <right/>
      <top style="thin">
        <color rgb="FFFF0000"/>
      </top>
      <bottom style="hair">
        <color rgb="FFFF0000"/>
      </bottom>
      <diagonal/>
    </border>
    <border>
      <left style="thin">
        <color rgb="FFFF0000"/>
      </left>
      <right/>
      <top style="hair">
        <color rgb="FFFF0000"/>
      </top>
      <bottom style="thin">
        <color rgb="FFFF0000"/>
      </bottom>
      <diagonal/>
    </border>
    <border>
      <left/>
      <right style="thin">
        <color rgb="FFFF0000"/>
      </right>
      <top style="hair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Alignment="1">
      <alignment vertical="top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9" fillId="0" borderId="0" xfId="0" applyFont="1" applyFill="1"/>
    <xf numFmtId="0" fontId="0" fillId="0" borderId="0" xfId="0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1" fillId="0" borderId="3" xfId="0" applyFont="1" applyBorder="1" applyAlignment="1" applyProtection="1">
      <alignment horizontal="right"/>
    </xf>
    <xf numFmtId="0" fontId="12" fillId="0" borderId="4" xfId="0" applyFont="1" applyBorder="1" applyAlignment="1" applyProtection="1">
      <alignment horizontal="left"/>
    </xf>
    <xf numFmtId="0" fontId="3" fillId="0" borderId="0" xfId="0" applyFont="1" applyFill="1"/>
    <xf numFmtId="0" fontId="14" fillId="0" borderId="1" xfId="0" applyFont="1" applyBorder="1"/>
    <xf numFmtId="0" fontId="14" fillId="0" borderId="5" xfId="0" applyFont="1" applyBorder="1"/>
    <xf numFmtId="0" fontId="14" fillId="3" borderId="6" xfId="0" applyFont="1" applyFill="1" applyBorder="1"/>
    <xf numFmtId="0" fontId="14" fillId="0" borderId="6" xfId="0" applyFont="1" applyBorder="1"/>
    <xf numFmtId="0" fontId="14" fillId="3" borderId="7" xfId="0" applyFont="1" applyFill="1" applyBorder="1"/>
    <xf numFmtId="0" fontId="14" fillId="0" borderId="0" xfId="0" applyFont="1"/>
    <xf numFmtId="0" fontId="3" fillId="0" borderId="0" xfId="0" quotePrefix="1" applyFont="1" applyFill="1" applyAlignment="1">
      <alignment horizontal="right" vertical="top"/>
    </xf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8" xfId="0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left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4" borderId="15" xfId="0" applyFill="1" applyBorder="1" applyAlignment="1">
      <alignment vertical="top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/>
    <xf numFmtId="0" fontId="6" fillId="0" borderId="1" xfId="0" applyFont="1" applyBorder="1"/>
    <xf numFmtId="0" fontId="17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6" fillId="5" borderId="1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14" fillId="0" borderId="0" xfId="0" applyFont="1" applyFill="1"/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16" xfId="0" applyFont="1" applyFill="1" applyBorder="1" applyAlignment="1"/>
    <xf numFmtId="0" fontId="0" fillId="0" borderId="16" xfId="0" applyBorder="1" applyAlignment="1"/>
    <xf numFmtId="0" fontId="3" fillId="0" borderId="16" xfId="0" applyFont="1" applyFill="1" applyBorder="1"/>
    <xf numFmtId="0" fontId="3" fillId="0" borderId="16" xfId="0" applyFont="1" applyFill="1" applyBorder="1" applyAlignment="1">
      <alignment horizontal="right"/>
    </xf>
    <xf numFmtId="0" fontId="8" fillId="7" borderId="8" xfId="0" applyFont="1" applyFill="1" applyBorder="1" applyAlignment="1" applyProtection="1">
      <alignment horizontal="right"/>
    </xf>
    <xf numFmtId="0" fontId="8" fillId="7" borderId="2" xfId="0" applyFont="1" applyFill="1" applyBorder="1" applyAlignment="1" applyProtection="1">
      <alignment horizontal="left"/>
    </xf>
    <xf numFmtId="0" fontId="3" fillId="0" borderId="21" xfId="0" applyFont="1" applyBorder="1"/>
    <xf numFmtId="0" fontId="3" fillId="9" borderId="21" xfId="0" applyFont="1" applyFill="1" applyBorder="1"/>
    <xf numFmtId="0" fontId="3" fillId="8" borderId="21" xfId="0" applyFont="1" applyFill="1" applyBorder="1" applyAlignment="1">
      <alignment horizontal="center" vertical="center"/>
    </xf>
    <xf numFmtId="0" fontId="19" fillId="0" borderId="21" xfId="0" applyFont="1" applyBorder="1"/>
    <xf numFmtId="0" fontId="19" fillId="9" borderId="21" xfId="0" applyFont="1" applyFill="1" applyBorder="1"/>
    <xf numFmtId="0" fontId="0" fillId="0" borderId="0" xfId="0" applyFill="1" applyBorder="1" applyProtection="1"/>
    <xf numFmtId="0" fontId="0" fillId="0" borderId="0" xfId="0" applyAlignment="1">
      <alignment horizontal="right" vertical="center"/>
    </xf>
    <xf numFmtId="0" fontId="0" fillId="16" borderId="0" xfId="0" applyFill="1" applyAlignment="1">
      <alignment vertical="center"/>
    </xf>
    <xf numFmtId="0" fontId="7" fillId="11" borderId="23" xfId="0" applyFont="1" applyFill="1" applyBorder="1" applyAlignment="1">
      <alignment horizontal="center" vertical="center"/>
    </xf>
    <xf numFmtId="0" fontId="7" fillId="17" borderId="23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0" fontId="0" fillId="0" borderId="30" xfId="0" applyBorder="1"/>
    <xf numFmtId="0" fontId="0" fillId="0" borderId="30" xfId="0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77" fontId="15" fillId="0" borderId="29" xfId="0" applyNumberFormat="1" applyFont="1" applyBorder="1" applyAlignment="1">
      <alignment horizontal="right" vertical="center"/>
    </xf>
    <xf numFmtId="177" fontId="15" fillId="0" borderId="10" xfId="0" applyNumberFormat="1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6" fillId="15" borderId="23" xfId="0" applyFont="1" applyFill="1" applyBorder="1" applyAlignment="1">
      <alignment horizontal="center" vertical="center"/>
    </xf>
    <xf numFmtId="0" fontId="21" fillId="0" borderId="0" xfId="0" applyFont="1" applyAlignment="1"/>
    <xf numFmtId="0" fontId="5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/>
    <xf numFmtId="0" fontId="14" fillId="14" borderId="0" xfId="0" applyFont="1" applyFill="1" applyAlignment="1">
      <alignment vertical="center"/>
    </xf>
    <xf numFmtId="0" fontId="14" fillId="11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4" fillId="14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15" fillId="0" borderId="0" xfId="0" applyFont="1" applyAlignment="1">
      <alignment horizontal="left" vertical="center"/>
    </xf>
    <xf numFmtId="0" fontId="0" fillId="0" borderId="30" xfId="0" applyBorder="1" applyAlignment="1">
      <alignment horizontal="right" vertical="center" shrinkToFit="1"/>
    </xf>
    <xf numFmtId="0" fontId="5" fillId="0" borderId="29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0" fillId="0" borderId="0" xfId="0" applyProtection="1"/>
    <xf numFmtId="49" fontId="24" fillId="0" borderId="33" xfId="0" applyNumberFormat="1" applyFont="1" applyBorder="1" applyAlignment="1" applyProtection="1">
      <alignment horizontal="center" vertical="center"/>
    </xf>
    <xf numFmtId="0" fontId="25" fillId="0" borderId="33" xfId="0" applyFont="1" applyBorder="1" applyAlignment="1" applyProtection="1">
      <alignment horizontal="center" vertical="center" wrapText="1"/>
    </xf>
    <xf numFmtId="0" fontId="25" fillId="0" borderId="34" xfId="0" applyFont="1" applyBorder="1" applyAlignment="1" applyProtection="1">
      <alignment horizontal="center" vertical="center" wrapText="1"/>
    </xf>
    <xf numFmtId="0" fontId="0" fillId="0" borderId="0" xfId="0" applyAlignment="1" applyProtection="1"/>
    <xf numFmtId="0" fontId="24" fillId="0" borderId="35" xfId="0" applyFont="1" applyBorder="1" applyAlignment="1" applyProtection="1">
      <alignment horizontal="center" vertical="center"/>
    </xf>
    <xf numFmtId="0" fontId="24" fillId="0" borderId="22" xfId="0" applyFont="1" applyBorder="1" applyAlignment="1" applyProtection="1">
      <alignment horizontal="center" vertical="center"/>
    </xf>
    <xf numFmtId="0" fontId="24" fillId="0" borderId="0" xfId="0" applyFont="1" applyProtection="1"/>
    <xf numFmtId="0" fontId="0" fillId="0" borderId="35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35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0" fillId="0" borderId="36" xfId="0" applyBorder="1" applyAlignment="1" applyProtection="1">
      <alignment horizontal="left"/>
    </xf>
    <xf numFmtId="0" fontId="0" fillId="0" borderId="37" xfId="0" applyBorder="1" applyAlignment="1" applyProtection="1">
      <alignment horizontal="left"/>
    </xf>
    <xf numFmtId="56" fontId="0" fillId="0" borderId="0" xfId="0" applyNumberFormat="1" applyProtection="1"/>
    <xf numFmtId="0" fontId="26" fillId="0" borderId="34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4" fillId="0" borderId="0" xfId="0" applyFont="1" applyAlignment="1">
      <alignment vertical="center"/>
    </xf>
    <xf numFmtId="0" fontId="0" fillId="2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4" fillId="2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0" xfId="0" applyFont="1"/>
    <xf numFmtId="0" fontId="27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13" borderId="0" xfId="0" applyFont="1" applyFill="1" applyAlignment="1"/>
    <xf numFmtId="0" fontId="7" fillId="18" borderId="0" xfId="0" applyFont="1" applyFill="1" applyAlignment="1">
      <alignment vertical="center"/>
    </xf>
    <xf numFmtId="0" fontId="7" fillId="18" borderId="0" xfId="0" applyFont="1" applyFill="1" applyAlignment="1"/>
    <xf numFmtId="0" fontId="7" fillId="0" borderId="0" xfId="0" applyFont="1" applyAlignment="1"/>
    <xf numFmtId="0" fontId="7" fillId="13" borderId="0" xfId="0" applyNumberFormat="1" applyFont="1" applyFill="1" applyAlignment="1">
      <alignment vertical="center"/>
    </xf>
    <xf numFmtId="0" fontId="7" fillId="13" borderId="0" xfId="0" applyFont="1" applyFill="1" applyAlignment="1">
      <alignment vertical="center"/>
    </xf>
    <xf numFmtId="0" fontId="7" fillId="0" borderId="0" xfId="0" applyFont="1" applyFill="1" applyAlignment="1"/>
    <xf numFmtId="0" fontId="7" fillId="14" borderId="0" xfId="0" applyFont="1" applyFill="1" applyAlignment="1"/>
    <xf numFmtId="0" fontId="7" fillId="19" borderId="0" xfId="0" applyFont="1" applyFill="1" applyAlignment="1">
      <alignment vertical="center"/>
    </xf>
    <xf numFmtId="0" fontId="7" fillId="19" borderId="0" xfId="0" applyFont="1" applyFill="1" applyAlignment="1"/>
    <xf numFmtId="0" fontId="7" fillId="14" borderId="0" xfId="0" applyFont="1" applyFill="1" applyAlignment="1">
      <alignment vertical="center"/>
    </xf>
    <xf numFmtId="0" fontId="7" fillId="17" borderId="0" xfId="0" applyFont="1" applyFill="1" applyAlignment="1">
      <alignment vertical="center"/>
    </xf>
    <xf numFmtId="0" fontId="7" fillId="17" borderId="0" xfId="0" applyFont="1" applyFill="1" applyAlignment="1"/>
    <xf numFmtId="0" fontId="7" fillId="0" borderId="0" xfId="0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7" fillId="16" borderId="0" xfId="0" applyFont="1" applyFill="1" applyAlignment="1"/>
    <xf numFmtId="0" fontId="4" fillId="6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44" xfId="0" applyNumberFormat="1" applyBorder="1" applyAlignment="1">
      <alignment vertical="center"/>
    </xf>
    <xf numFmtId="49" fontId="0" fillId="0" borderId="44" xfId="0" applyNumberForma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5" borderId="5" xfId="0" applyFill="1" applyBorder="1" applyAlignment="1" applyProtection="1"/>
    <xf numFmtId="0" fontId="0" fillId="5" borderId="7" xfId="0" applyFill="1" applyBorder="1" applyAlignment="1"/>
    <xf numFmtId="0" fontId="0" fillId="2" borderId="5" xfId="0" applyFill="1" applyBorder="1" applyAlignment="1" applyProtection="1"/>
    <xf numFmtId="0" fontId="0" fillId="0" borderId="7" xfId="0" applyBorder="1" applyAlignment="1"/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0" fillId="12" borderId="5" xfId="0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17" borderId="0" xfId="0" applyFont="1" applyFill="1" applyAlignment="1">
      <alignment vertical="center" textRotation="255"/>
    </xf>
    <xf numFmtId="0" fontId="3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7" borderId="13" xfId="0" applyFont="1" applyFill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 wrapText="1"/>
    </xf>
    <xf numFmtId="0" fontId="13" fillId="0" borderId="12" xfId="0" applyFont="1" applyBorder="1" applyAlignment="1" applyProtection="1">
      <alignment horizontal="center"/>
    </xf>
    <xf numFmtId="0" fontId="14" fillId="10" borderId="2" xfId="0" applyFont="1" applyFill="1" applyBorder="1" applyAlignment="1">
      <alignment horizontal="center"/>
    </xf>
    <xf numFmtId="0" fontId="14" fillId="10" borderId="14" xfId="0" applyFont="1" applyFill="1" applyBorder="1" applyAlignment="1"/>
    <xf numFmtId="0" fontId="14" fillId="10" borderId="9" xfId="0" applyFont="1" applyFill="1" applyBorder="1" applyAlignment="1">
      <alignment horizontal="center"/>
    </xf>
    <xf numFmtId="0" fontId="14" fillId="10" borderId="10" xfId="0" applyFont="1" applyFill="1" applyBorder="1" applyAlignment="1"/>
    <xf numFmtId="0" fontId="15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0" xfId="0" applyFont="1" applyFill="1" applyAlignment="1"/>
    <xf numFmtId="0" fontId="0" fillId="0" borderId="0" xfId="0" applyAlignment="1"/>
    <xf numFmtId="0" fontId="6" fillId="0" borderId="1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7" fillId="4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4" borderId="5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9" xfId="0" applyFont="1" applyFill="1" applyBorder="1" applyAlignment="1"/>
    <xf numFmtId="0" fontId="0" fillId="0" borderId="10" xfId="0" applyBorder="1" applyAlignment="1"/>
    <xf numFmtId="0" fontId="3" fillId="2" borderId="9" xfId="0" applyFont="1" applyFill="1" applyBorder="1" applyAlignment="1"/>
    <xf numFmtId="0" fontId="3" fillId="5" borderId="1" xfId="0" applyFont="1" applyFill="1" applyBorder="1" applyAlignment="1"/>
    <xf numFmtId="0" fontId="0" fillId="5" borderId="1" xfId="0" applyFill="1" applyBorder="1" applyAlignment="1"/>
    <xf numFmtId="0" fontId="3" fillId="0" borderId="16" xfId="0" applyFont="1" applyFill="1" applyBorder="1" applyAlignment="1"/>
    <xf numFmtId="0" fontId="0" fillId="0" borderId="16" xfId="0" applyBorder="1" applyAlignment="1"/>
    <xf numFmtId="0" fontId="18" fillId="0" borderId="9" xfId="0" applyFont="1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 textRotation="255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15" fillId="0" borderId="0" xfId="0" applyFont="1" applyAlignment="1"/>
    <xf numFmtId="0" fontId="15" fillId="0" borderId="0" xfId="0" applyFont="1" applyAlignment="1">
      <alignment vertical="center"/>
    </xf>
    <xf numFmtId="0" fontId="6" fillId="11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15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1">
    <cellStyle name="標準" xfId="0" builtinId="0" customBuiltin="1"/>
  </cellStyles>
  <dxfs count="2">
    <dxf>
      <fill>
        <patternFill>
          <bgColor theme="9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CCFFCC"/>
      <color rgb="FFFFFFCC"/>
      <color rgb="FFB6DDE8"/>
      <color rgb="FFFEEFE2"/>
      <color rgb="FFFEF2E8"/>
      <color rgb="FFE6DEE1"/>
      <color rgb="FFE4E4E4"/>
      <color rgb="FFFFFF99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1:S48"/>
  <sheetViews>
    <sheetView workbookViewId="0"/>
  </sheetViews>
  <sheetFormatPr defaultRowHeight="13.2"/>
  <cols>
    <col min="1" max="2" width="2" customWidth="1"/>
  </cols>
  <sheetData>
    <row r="1" spans="2:14">
      <c r="B1" t="s">
        <v>113</v>
      </c>
    </row>
    <row r="2" spans="2:14">
      <c r="L2" t="s">
        <v>114</v>
      </c>
      <c r="M2" t="s">
        <v>115</v>
      </c>
    </row>
    <row r="3" spans="2:14">
      <c r="B3" t="s">
        <v>116</v>
      </c>
      <c r="C3" t="s">
        <v>129</v>
      </c>
    </row>
    <row r="4" spans="2:14">
      <c r="C4" t="s">
        <v>147</v>
      </c>
    </row>
    <row r="5" spans="2:14">
      <c r="C5" t="s">
        <v>148</v>
      </c>
    </row>
    <row r="6" spans="2:14">
      <c r="C6" t="s">
        <v>149</v>
      </c>
    </row>
    <row r="7" spans="2:14">
      <c r="C7" s="117" t="s">
        <v>117</v>
      </c>
      <c r="D7" s="117"/>
      <c r="E7" s="117"/>
      <c r="F7" s="117"/>
      <c r="G7" s="117"/>
    </row>
    <row r="8" spans="2:14">
      <c r="C8" t="s">
        <v>118</v>
      </c>
    </row>
    <row r="10" spans="2:14">
      <c r="B10" t="s">
        <v>116</v>
      </c>
      <c r="C10" t="s">
        <v>130</v>
      </c>
    </row>
    <row r="11" spans="2:14">
      <c r="C11" t="s">
        <v>131</v>
      </c>
      <c r="H11" s="139" t="s">
        <v>101</v>
      </c>
      <c r="I11" s="124"/>
      <c r="J11" s="124"/>
      <c r="K11" s="119"/>
      <c r="L11" s="119"/>
      <c r="M11" s="124"/>
      <c r="N11" s="124"/>
    </row>
    <row r="13" spans="2:14">
      <c r="B13" t="s">
        <v>116</v>
      </c>
      <c r="C13" t="s">
        <v>132</v>
      </c>
    </row>
    <row r="14" spans="2:14">
      <c r="C14" t="s">
        <v>133</v>
      </c>
    </row>
    <row r="15" spans="2:14">
      <c r="C15" t="s">
        <v>134</v>
      </c>
    </row>
    <row r="16" spans="2:14">
      <c r="C16" t="s">
        <v>135</v>
      </c>
    </row>
    <row r="17" spans="2:19">
      <c r="C17" s="11" t="s">
        <v>162</v>
      </c>
    </row>
    <row r="18" spans="2:19">
      <c r="C18" s="117" t="s">
        <v>144</v>
      </c>
    </row>
    <row r="19" spans="2:19">
      <c r="C19" t="s">
        <v>143</v>
      </c>
    </row>
    <row r="20" spans="2:19">
      <c r="C20" t="s">
        <v>146</v>
      </c>
    </row>
    <row r="21" spans="2:19">
      <c r="C21" t="s">
        <v>136</v>
      </c>
    </row>
    <row r="23" spans="2:19">
      <c r="B23" t="s">
        <v>142</v>
      </c>
      <c r="C23" t="s">
        <v>137</v>
      </c>
    </row>
    <row r="24" spans="2:19">
      <c r="C24" t="s">
        <v>158</v>
      </c>
      <c r="O24" s="139"/>
      <c r="P24" s="139"/>
      <c r="Q24" s="139"/>
      <c r="R24" s="139"/>
      <c r="S24" s="139"/>
    </row>
    <row r="25" spans="2:19">
      <c r="C25" s="30" t="s">
        <v>160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</row>
    <row r="26" spans="2:19">
      <c r="C26" t="s">
        <v>161</v>
      </c>
      <c r="O26" s="139"/>
      <c r="P26" s="139"/>
      <c r="Q26" s="139"/>
      <c r="R26" s="139"/>
      <c r="S26" s="139"/>
    </row>
    <row r="27" spans="2:19">
      <c r="C27" s="30" t="s">
        <v>153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</row>
    <row r="28" spans="2:19">
      <c r="C28" s="145" t="s">
        <v>159</v>
      </c>
      <c r="D28" s="140"/>
      <c r="E28" s="140"/>
      <c r="F28" s="140"/>
      <c r="G28" s="140"/>
      <c r="H28" s="140"/>
      <c r="I28" s="140"/>
      <c r="J28" s="140"/>
      <c r="K28" s="140"/>
      <c r="L28" s="139"/>
      <c r="M28" s="139"/>
      <c r="N28" s="139"/>
      <c r="O28" s="139"/>
      <c r="P28" s="139"/>
      <c r="Q28" s="139"/>
      <c r="R28" s="139"/>
      <c r="S28" s="139"/>
    </row>
    <row r="29" spans="2:19">
      <c r="C29" s="144" t="s">
        <v>154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</row>
    <row r="30" spans="2:19">
      <c r="C30" s="144" t="s">
        <v>155</v>
      </c>
      <c r="D30" s="139"/>
      <c r="E30" s="139"/>
      <c r="F30" s="139"/>
      <c r="N30" s="139"/>
      <c r="O30" s="139"/>
      <c r="P30" s="139"/>
      <c r="Q30" s="139"/>
      <c r="R30" s="139"/>
      <c r="S30" s="139"/>
    </row>
    <row r="31" spans="2:19">
      <c r="C31" s="138" t="s">
        <v>110</v>
      </c>
      <c r="D31" s="138"/>
      <c r="E31" s="138"/>
      <c r="F31" s="138"/>
      <c r="G31" s="138"/>
      <c r="H31" s="138"/>
      <c r="I31" s="117"/>
      <c r="J31" s="117"/>
      <c r="K31" s="117"/>
      <c r="L31" s="117"/>
    </row>
    <row r="32" spans="2:19">
      <c r="C32" t="s">
        <v>150</v>
      </c>
    </row>
    <row r="34" spans="2:14">
      <c r="B34" t="s">
        <v>116</v>
      </c>
      <c r="C34" t="s">
        <v>139</v>
      </c>
      <c r="M34" s="139"/>
      <c r="N34" s="139"/>
    </row>
    <row r="35" spans="2:14">
      <c r="C35" t="s">
        <v>119</v>
      </c>
    </row>
    <row r="36" spans="2:14">
      <c r="C36" t="s">
        <v>120</v>
      </c>
    </row>
    <row r="38" spans="2:14">
      <c r="B38" t="s">
        <v>116</v>
      </c>
      <c r="C38" t="s">
        <v>140</v>
      </c>
    </row>
    <row r="39" spans="2:14">
      <c r="B39" t="s">
        <v>151</v>
      </c>
    </row>
    <row r="40" spans="2:14">
      <c r="B40" t="s">
        <v>141</v>
      </c>
    </row>
    <row r="41" spans="2:14">
      <c r="B41" t="s">
        <v>145</v>
      </c>
    </row>
    <row r="42" spans="2:14">
      <c r="B42" t="s">
        <v>168</v>
      </c>
    </row>
    <row r="43" spans="2:14">
      <c r="B43" t="s">
        <v>121</v>
      </c>
    </row>
    <row r="45" spans="2:14">
      <c r="C45" t="s">
        <v>167</v>
      </c>
    </row>
    <row r="46" spans="2:14">
      <c r="C46" t="s">
        <v>122</v>
      </c>
    </row>
    <row r="47" spans="2:14">
      <c r="C47" t="s">
        <v>123</v>
      </c>
      <c r="D47" s="120" t="s">
        <v>124</v>
      </c>
      <c r="E47" t="s">
        <v>165</v>
      </c>
      <c r="F47" t="s">
        <v>166</v>
      </c>
      <c r="G47" t="s">
        <v>125</v>
      </c>
      <c r="H47" t="s">
        <v>126</v>
      </c>
    </row>
    <row r="48" spans="2:14">
      <c r="C48" t="s">
        <v>127</v>
      </c>
      <c r="E48" t="s">
        <v>165</v>
      </c>
      <c r="F48" t="s">
        <v>166</v>
      </c>
      <c r="G48" t="s">
        <v>125</v>
      </c>
      <c r="H48" t="s">
        <v>128</v>
      </c>
    </row>
  </sheetData>
  <phoneticPr fontId="2"/>
  <pageMargins left="0.23622047244094491" right="0.23622047244094491" top="0.39370078740157483" bottom="0.19685039370078741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31"/>
  <sheetViews>
    <sheetView workbookViewId="0">
      <selection activeCell="J12" sqref="J12"/>
    </sheetView>
  </sheetViews>
  <sheetFormatPr defaultColWidth="9" defaultRowHeight="21"/>
  <cols>
    <col min="1" max="1" width="10.77734375" style="21" bestFit="1" customWidth="1"/>
    <col min="2" max="2" width="8.77734375" style="21" customWidth="1"/>
    <col min="3" max="3" width="4.77734375" style="21" bestFit="1" customWidth="1"/>
    <col min="4" max="4" width="6" style="21" customWidth="1"/>
    <col min="5" max="5" width="5.21875" style="21" customWidth="1"/>
    <col min="6" max="6" width="6" style="21" customWidth="1"/>
    <col min="7" max="7" width="5.21875" style="21" customWidth="1"/>
    <col min="8" max="9" width="9" style="21"/>
    <col min="10" max="10" width="12" style="21" customWidth="1"/>
    <col min="11" max="11" width="4.21875" style="21" customWidth="1"/>
    <col min="12" max="16384" width="9" style="21"/>
  </cols>
  <sheetData>
    <row r="1" spans="1:13">
      <c r="J1" s="137" t="s">
        <v>30</v>
      </c>
      <c r="K1" s="41" t="s">
        <v>29</v>
      </c>
      <c r="L1" s="137" t="s">
        <v>27</v>
      </c>
      <c r="M1" s="137" t="s">
        <v>28</v>
      </c>
    </row>
    <row r="2" spans="1:13">
      <c r="A2" s="16" t="s">
        <v>16</v>
      </c>
      <c r="B2" s="17">
        <v>2020</v>
      </c>
      <c r="C2" s="18" t="s">
        <v>9</v>
      </c>
      <c r="D2" s="19">
        <v>6</v>
      </c>
      <c r="E2" s="18" t="s">
        <v>10</v>
      </c>
      <c r="F2" s="19">
        <v>28</v>
      </c>
      <c r="G2" s="20" t="s">
        <v>19</v>
      </c>
      <c r="J2" s="27" t="s">
        <v>169</v>
      </c>
      <c r="K2" s="28"/>
      <c r="L2" s="29">
        <v>120</v>
      </c>
      <c r="M2" s="29">
        <v>100</v>
      </c>
    </row>
    <row r="3" spans="1:13">
      <c r="J3" s="27" t="s">
        <v>170</v>
      </c>
      <c r="K3" s="28"/>
      <c r="L3" s="29">
        <v>160</v>
      </c>
      <c r="M3" s="29">
        <v>120</v>
      </c>
    </row>
    <row r="4" spans="1:13">
      <c r="A4" s="16" t="s">
        <v>17</v>
      </c>
      <c r="B4" s="150" t="s">
        <v>211</v>
      </c>
      <c r="C4" s="151"/>
      <c r="D4" s="151"/>
      <c r="E4" s="151"/>
      <c r="F4" s="151"/>
      <c r="G4" s="152"/>
      <c r="J4" s="27" t="s">
        <v>171</v>
      </c>
      <c r="K4" s="28"/>
      <c r="L4" s="29">
        <v>180</v>
      </c>
      <c r="M4" s="29">
        <v>140</v>
      </c>
    </row>
    <row r="5" spans="1:13">
      <c r="J5" s="27" t="s">
        <v>172</v>
      </c>
      <c r="K5" s="28"/>
      <c r="L5" s="29">
        <v>240</v>
      </c>
      <c r="M5" s="29">
        <v>200</v>
      </c>
    </row>
    <row r="6" spans="1:13">
      <c r="A6" s="16" t="s">
        <v>21</v>
      </c>
      <c r="B6" s="35">
        <v>180</v>
      </c>
      <c r="C6" s="18" t="s">
        <v>18</v>
      </c>
      <c r="D6" s="18" t="s">
        <v>22</v>
      </c>
      <c r="E6" s="18"/>
      <c r="F6" s="18"/>
      <c r="G6" s="20"/>
      <c r="J6" s="27" t="s">
        <v>173</v>
      </c>
      <c r="K6" s="28"/>
      <c r="L6" s="29"/>
      <c r="M6" s="29"/>
    </row>
    <row r="7" spans="1:13">
      <c r="J7" s="27" t="s">
        <v>174</v>
      </c>
      <c r="K7" s="28"/>
      <c r="L7" s="30"/>
      <c r="M7" s="30"/>
    </row>
    <row r="8" spans="1:13">
      <c r="A8" s="16" t="s">
        <v>20</v>
      </c>
      <c r="B8" s="150" t="s">
        <v>176</v>
      </c>
      <c r="C8" s="151"/>
      <c r="D8" s="151"/>
      <c r="E8" s="151"/>
      <c r="F8" s="151"/>
      <c r="G8" s="152"/>
      <c r="J8" s="27" t="s">
        <v>212</v>
      </c>
      <c r="K8" s="28"/>
      <c r="L8" s="30"/>
      <c r="M8" s="30"/>
    </row>
    <row r="9" spans="1:13">
      <c r="J9" s="27" t="s">
        <v>214</v>
      </c>
      <c r="K9" s="28"/>
      <c r="L9" s="30"/>
      <c r="M9" s="30"/>
    </row>
    <row r="10" spans="1:13">
      <c r="D10" s="40"/>
      <c r="J10" s="27" t="s">
        <v>218</v>
      </c>
      <c r="K10" s="28"/>
      <c r="L10" s="30"/>
      <c r="M10" s="30"/>
    </row>
    <row r="11" spans="1:13" ht="21.6" thickBot="1">
      <c r="B11" s="153" t="s">
        <v>35</v>
      </c>
      <c r="C11" s="154"/>
      <c r="J11" s="142" t="s">
        <v>217</v>
      </c>
      <c r="K11" s="143"/>
      <c r="L11" s="30"/>
      <c r="M11" s="30"/>
    </row>
    <row r="12" spans="1:13">
      <c r="B12" s="146" t="s">
        <v>36</v>
      </c>
      <c r="C12" s="147"/>
      <c r="D12" s="40"/>
      <c r="J12" s="27" t="s">
        <v>237</v>
      </c>
      <c r="K12" s="141"/>
      <c r="L12" s="30"/>
      <c r="M12" s="30"/>
    </row>
    <row r="13" spans="1:13">
      <c r="B13" s="146" t="s">
        <v>37</v>
      </c>
      <c r="C13" s="147"/>
      <c r="F13" s="40"/>
      <c r="J13" s="27" t="s">
        <v>235</v>
      </c>
      <c r="K13" s="28"/>
      <c r="L13" s="30"/>
      <c r="M13" s="30"/>
    </row>
    <row r="14" spans="1:13">
      <c r="B14" s="146"/>
      <c r="C14" s="147"/>
      <c r="J14" s="27" t="s">
        <v>219</v>
      </c>
      <c r="K14" s="28" t="s">
        <v>25</v>
      </c>
      <c r="L14" s="30"/>
      <c r="M14" s="30"/>
    </row>
    <row r="15" spans="1:13">
      <c r="B15" s="146"/>
      <c r="C15" s="147"/>
      <c r="F15" s="40"/>
      <c r="J15" s="27" t="s">
        <v>220</v>
      </c>
      <c r="K15" s="28" t="s">
        <v>25</v>
      </c>
      <c r="L15" s="30"/>
      <c r="M15" s="30"/>
    </row>
    <row r="16" spans="1:13">
      <c r="B16" s="148"/>
      <c r="C16" s="149"/>
      <c r="E16" s="40"/>
      <c r="J16" s="27"/>
      <c r="K16" s="28"/>
      <c r="L16" s="30"/>
      <c r="M16" s="30"/>
    </row>
    <row r="17" spans="2:13">
      <c r="B17" s="56"/>
      <c r="J17" s="27" t="s">
        <v>213</v>
      </c>
      <c r="K17" s="28"/>
      <c r="L17" s="30"/>
      <c r="M17" s="30"/>
    </row>
    <row r="18" spans="2:13">
      <c r="B18" s="56"/>
      <c r="J18" s="27" t="s">
        <v>215</v>
      </c>
      <c r="K18" s="28"/>
      <c r="L18" s="30"/>
      <c r="M18" s="30"/>
    </row>
    <row r="19" spans="2:13">
      <c r="B19" s="56"/>
      <c r="J19" s="27" t="s">
        <v>216</v>
      </c>
      <c r="K19" s="28"/>
      <c r="L19" s="30"/>
      <c r="M19" s="30"/>
    </row>
    <row r="20" spans="2:13">
      <c r="B20" s="56"/>
      <c r="J20" s="27" t="s">
        <v>175</v>
      </c>
      <c r="K20" s="28"/>
      <c r="L20" s="30"/>
      <c r="M20" s="30"/>
    </row>
    <row r="21" spans="2:13" ht="21.6" thickBot="1">
      <c r="J21" s="142" t="s">
        <v>177</v>
      </c>
      <c r="K21" s="143"/>
      <c r="L21" s="30"/>
      <c r="M21" s="30"/>
    </row>
    <row r="22" spans="2:13">
      <c r="J22" s="27"/>
      <c r="K22" s="141"/>
      <c r="L22" s="30"/>
      <c r="M22" s="30"/>
    </row>
    <row r="23" spans="2:13">
      <c r="J23" s="27"/>
      <c r="K23" s="28"/>
    </row>
    <row r="24" spans="2:13">
      <c r="J24" s="27"/>
      <c r="K24" s="28"/>
    </row>
    <row r="25" spans="2:13">
      <c r="J25" s="27"/>
      <c r="K25" s="28"/>
    </row>
    <row r="26" spans="2:13">
      <c r="J26" s="27"/>
      <c r="K26" s="28"/>
    </row>
    <row r="27" spans="2:13">
      <c r="J27" s="27"/>
      <c r="K27" s="28"/>
    </row>
    <row r="28" spans="2:13">
      <c r="J28" s="27"/>
      <c r="K28" s="28"/>
    </row>
    <row r="29" spans="2:13">
      <c r="J29" s="27"/>
      <c r="K29" s="28"/>
    </row>
    <row r="30" spans="2:13">
      <c r="J30" s="27"/>
      <c r="K30" s="28"/>
    </row>
    <row r="31" spans="2:13">
      <c r="J31" s="27"/>
      <c r="K31" s="28"/>
    </row>
  </sheetData>
  <sortState ref="J2:K19">
    <sortCondition ref="J19"/>
  </sortState>
  <mergeCells count="8">
    <mergeCell ref="B15:C15"/>
    <mergeCell ref="B16:C16"/>
    <mergeCell ref="B4:G4"/>
    <mergeCell ref="B8:G8"/>
    <mergeCell ref="B11:C11"/>
    <mergeCell ref="B12:C12"/>
    <mergeCell ref="B13:C13"/>
    <mergeCell ref="B14:C14"/>
  </mergeCells>
  <phoneticPr fontId="2"/>
  <dataValidations count="3">
    <dataValidation type="list" allowBlank="1" showInputMessage="1" showErrorMessage="1" sqref="K2:K31">
      <formula1>"-"</formula1>
    </dataValidation>
    <dataValidation type="list" allowBlank="1" showInputMessage="1" showErrorMessage="1" sqref="B6">
      <formula1>基準点数</formula1>
    </dataValidation>
    <dataValidation type="list" allowBlank="1" showInputMessage="1" showErrorMessage="1" sqref="B8:G8">
      <formula1>$B$12:$B$16</formula1>
    </dataValidation>
  </dataValidations>
  <pageMargins left="0.78740157480314965" right="0.78740157480314965" top="0.98425196850393704" bottom="0.98425196850393704" header="0.51181102362204722" footer="0.51181102362204722"/>
  <pageSetup paperSize="9" scale="85" pageOrder="overThenDown" orientation="portrait" r:id="rId1"/>
  <headerFooter alignWithMargins="0">
    <oddHeader>&amp;RNRC　一組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X160"/>
  <sheetViews>
    <sheetView workbookViewId="0">
      <selection activeCell="AK3" sqref="AK3:AM50"/>
    </sheetView>
  </sheetViews>
  <sheetFormatPr defaultColWidth="9" defaultRowHeight="12"/>
  <cols>
    <col min="1" max="1" width="5" style="119" customWidth="1"/>
    <col min="2" max="2" width="5.5546875" style="119" customWidth="1"/>
    <col min="3" max="3" width="3.44140625" style="119" bestFit="1" customWidth="1"/>
    <col min="4" max="5" width="3" style="119" bestFit="1" customWidth="1"/>
    <col min="6" max="6" width="2.5546875" style="119" bestFit="1" customWidth="1"/>
    <col min="7" max="7" width="5.33203125" style="119" bestFit="1" customWidth="1"/>
    <col min="8" max="8" width="3.44140625" style="119" bestFit="1" customWidth="1"/>
    <col min="9" max="9" width="2.5546875" style="119" bestFit="1" customWidth="1"/>
    <col min="10" max="11" width="3.5546875" style="119" bestFit="1" customWidth="1"/>
    <col min="12" max="12" width="5.33203125" style="119" bestFit="1" customWidth="1"/>
    <col min="13" max="16" width="3.5546875" style="119" bestFit="1" customWidth="1"/>
    <col min="17" max="17" width="5.33203125" style="119" bestFit="1" customWidth="1"/>
    <col min="18" max="21" width="3.5546875" style="119" bestFit="1" customWidth="1"/>
    <col min="22" max="22" width="5.33203125" style="119" bestFit="1" customWidth="1"/>
    <col min="23" max="26" width="3.5546875" style="119" bestFit="1" customWidth="1"/>
    <col min="27" max="27" width="5.33203125" style="119" bestFit="1" customWidth="1"/>
    <col min="28" max="31" width="3.5546875" style="119" bestFit="1" customWidth="1"/>
    <col min="32" max="32" width="5.33203125" style="119" bestFit="1" customWidth="1"/>
    <col min="33" max="36" width="3.5546875" style="119" bestFit="1" customWidth="1"/>
    <col min="37" max="37" width="5.33203125" style="119" bestFit="1" customWidth="1"/>
    <col min="38" max="41" width="3.5546875" style="119" bestFit="1" customWidth="1"/>
    <col min="42" max="42" width="5.33203125" style="119" bestFit="1" customWidth="1"/>
    <col min="43" max="46" width="3.5546875" style="119" bestFit="1" customWidth="1"/>
    <col min="47" max="47" width="7.21875" style="119" bestFit="1" customWidth="1"/>
    <col min="48" max="51" width="3.5546875" style="119" bestFit="1" customWidth="1"/>
    <col min="52" max="52" width="5.33203125" style="119" bestFit="1" customWidth="1"/>
    <col min="53" max="56" width="3.5546875" style="119" bestFit="1" customWidth="1"/>
    <col min="57" max="57" width="7.21875" style="119" bestFit="1" customWidth="1"/>
    <col min="58" max="60" width="3.5546875" style="119" bestFit="1" customWidth="1"/>
    <col min="61" max="61" width="4.5546875" style="119" bestFit="1" customWidth="1"/>
    <col min="62" max="62" width="5.33203125" style="119" bestFit="1" customWidth="1"/>
    <col min="63" max="65" width="3.5546875" style="119" bestFit="1" customWidth="1"/>
    <col min="66" max="66" width="4.5546875" style="119" bestFit="1" customWidth="1"/>
    <col min="67" max="67" width="7.21875" style="119" bestFit="1" customWidth="1"/>
    <col min="68" max="70" width="3.5546875" style="119" bestFit="1" customWidth="1"/>
    <col min="71" max="71" width="4.5546875" style="119" bestFit="1" customWidth="1"/>
    <col min="72" max="72" width="5.33203125" style="119" bestFit="1" customWidth="1"/>
    <col min="73" max="75" width="3.5546875" style="119" bestFit="1" customWidth="1"/>
    <col min="76" max="76" width="2.6640625" style="119" customWidth="1"/>
    <col min="77" max="16384" width="9" style="120"/>
  </cols>
  <sheetData>
    <row r="1" spans="1:76">
      <c r="B1" s="119">
        <v>3</v>
      </c>
      <c r="C1" s="119" t="s">
        <v>39</v>
      </c>
      <c r="G1" s="119">
        <v>4</v>
      </c>
      <c r="H1" s="119" t="s">
        <v>39</v>
      </c>
      <c r="L1" s="119">
        <v>5</v>
      </c>
      <c r="M1" s="119" t="s">
        <v>39</v>
      </c>
      <c r="Q1" s="119">
        <v>6</v>
      </c>
      <c r="R1" s="119" t="s">
        <v>39</v>
      </c>
      <c r="V1" s="119">
        <v>7</v>
      </c>
      <c r="W1" s="119" t="s">
        <v>39</v>
      </c>
      <c r="AA1" s="119">
        <v>8</v>
      </c>
      <c r="AB1" s="119" t="s">
        <v>39</v>
      </c>
      <c r="AF1" s="119">
        <v>9</v>
      </c>
      <c r="AG1" s="119" t="s">
        <v>39</v>
      </c>
      <c r="AK1" s="119">
        <v>10</v>
      </c>
      <c r="AL1" s="119" t="s">
        <v>39</v>
      </c>
      <c r="AP1" s="119">
        <v>11</v>
      </c>
      <c r="AQ1" s="119" t="s">
        <v>39</v>
      </c>
      <c r="AU1" s="119">
        <v>12</v>
      </c>
      <c r="AV1" s="119" t="s">
        <v>39</v>
      </c>
      <c r="AZ1" s="119">
        <v>13</v>
      </c>
      <c r="BA1" s="119" t="s">
        <v>39</v>
      </c>
      <c r="BE1" s="119">
        <v>14</v>
      </c>
      <c r="BF1" s="119" t="s">
        <v>39</v>
      </c>
      <c r="BJ1" s="119">
        <v>15</v>
      </c>
      <c r="BK1" s="119" t="s">
        <v>39</v>
      </c>
      <c r="BO1" s="119">
        <v>16</v>
      </c>
      <c r="BP1" s="119" t="s">
        <v>39</v>
      </c>
      <c r="BT1" s="119">
        <v>17</v>
      </c>
      <c r="BU1" s="119" t="s">
        <v>39</v>
      </c>
    </row>
    <row r="2" spans="1:76">
      <c r="A2" s="119">
        <v>1</v>
      </c>
      <c r="B2" s="119">
        <f>A2+1</f>
        <v>2</v>
      </c>
      <c r="C2" s="119">
        <f>B2+1</f>
        <v>3</v>
      </c>
      <c r="D2" s="119">
        <f t="shared" ref="D2:BG2" si="0">C2+1</f>
        <v>4</v>
      </c>
      <c r="E2" s="119">
        <f t="shared" si="0"/>
        <v>5</v>
      </c>
      <c r="F2" s="119">
        <f t="shared" si="0"/>
        <v>6</v>
      </c>
      <c r="G2" s="119">
        <f t="shared" si="0"/>
        <v>7</v>
      </c>
      <c r="H2" s="119">
        <f t="shared" si="0"/>
        <v>8</v>
      </c>
      <c r="I2" s="119">
        <f t="shared" si="0"/>
        <v>9</v>
      </c>
      <c r="J2" s="119">
        <f t="shared" si="0"/>
        <v>10</v>
      </c>
      <c r="K2" s="119">
        <f t="shared" si="0"/>
        <v>11</v>
      </c>
      <c r="L2" s="119">
        <f t="shared" si="0"/>
        <v>12</v>
      </c>
      <c r="M2" s="119">
        <f t="shared" si="0"/>
        <v>13</v>
      </c>
      <c r="N2" s="119">
        <f t="shared" si="0"/>
        <v>14</v>
      </c>
      <c r="O2" s="119">
        <f t="shared" si="0"/>
        <v>15</v>
      </c>
      <c r="P2" s="119">
        <f t="shared" si="0"/>
        <v>16</v>
      </c>
      <c r="Q2" s="119">
        <f t="shared" si="0"/>
        <v>17</v>
      </c>
      <c r="R2" s="119">
        <f t="shared" si="0"/>
        <v>18</v>
      </c>
      <c r="S2" s="119">
        <f t="shared" si="0"/>
        <v>19</v>
      </c>
      <c r="T2" s="119">
        <f t="shared" si="0"/>
        <v>20</v>
      </c>
      <c r="U2" s="119">
        <f t="shared" si="0"/>
        <v>21</v>
      </c>
      <c r="V2" s="119">
        <f t="shared" si="0"/>
        <v>22</v>
      </c>
      <c r="W2" s="119">
        <f t="shared" si="0"/>
        <v>23</v>
      </c>
      <c r="X2" s="119">
        <f t="shared" si="0"/>
        <v>24</v>
      </c>
      <c r="Y2" s="119">
        <f t="shared" si="0"/>
        <v>25</v>
      </c>
      <c r="Z2" s="119">
        <f t="shared" si="0"/>
        <v>26</v>
      </c>
      <c r="AA2" s="119">
        <f t="shared" si="0"/>
        <v>27</v>
      </c>
      <c r="AB2" s="119">
        <f t="shared" si="0"/>
        <v>28</v>
      </c>
      <c r="AC2" s="119">
        <f t="shared" si="0"/>
        <v>29</v>
      </c>
      <c r="AD2" s="119">
        <f t="shared" si="0"/>
        <v>30</v>
      </c>
      <c r="AE2" s="119">
        <f t="shared" si="0"/>
        <v>31</v>
      </c>
      <c r="AF2" s="119">
        <f t="shared" si="0"/>
        <v>32</v>
      </c>
      <c r="AG2" s="119">
        <f t="shared" si="0"/>
        <v>33</v>
      </c>
      <c r="AH2" s="119">
        <f t="shared" si="0"/>
        <v>34</v>
      </c>
      <c r="AI2" s="119">
        <f t="shared" si="0"/>
        <v>35</v>
      </c>
      <c r="AJ2" s="119">
        <f t="shared" si="0"/>
        <v>36</v>
      </c>
      <c r="AK2" s="119">
        <f t="shared" si="0"/>
        <v>37</v>
      </c>
      <c r="AL2" s="119">
        <f t="shared" si="0"/>
        <v>38</v>
      </c>
      <c r="AM2" s="119">
        <f t="shared" si="0"/>
        <v>39</v>
      </c>
      <c r="AN2" s="119">
        <f t="shared" si="0"/>
        <v>40</v>
      </c>
      <c r="AO2" s="119">
        <f t="shared" si="0"/>
        <v>41</v>
      </c>
      <c r="AP2" s="119">
        <f t="shared" si="0"/>
        <v>42</v>
      </c>
      <c r="AQ2" s="119">
        <f t="shared" si="0"/>
        <v>43</v>
      </c>
      <c r="AR2" s="119">
        <f t="shared" si="0"/>
        <v>44</v>
      </c>
      <c r="AS2" s="119">
        <f t="shared" si="0"/>
        <v>45</v>
      </c>
      <c r="AT2" s="119">
        <f t="shared" si="0"/>
        <v>46</v>
      </c>
      <c r="AU2" s="119">
        <f t="shared" si="0"/>
        <v>47</v>
      </c>
      <c r="AV2" s="119">
        <f t="shared" si="0"/>
        <v>48</v>
      </c>
      <c r="AW2" s="119">
        <f t="shared" si="0"/>
        <v>49</v>
      </c>
      <c r="AX2" s="119">
        <f t="shared" si="0"/>
        <v>50</v>
      </c>
      <c r="AY2" s="119">
        <f t="shared" si="0"/>
        <v>51</v>
      </c>
      <c r="AZ2" s="119">
        <f t="shared" si="0"/>
        <v>52</v>
      </c>
      <c r="BA2" s="119">
        <f t="shared" si="0"/>
        <v>53</v>
      </c>
      <c r="BB2" s="119">
        <f t="shared" si="0"/>
        <v>54</v>
      </c>
      <c r="BC2" s="119">
        <f t="shared" si="0"/>
        <v>55</v>
      </c>
      <c r="BD2" s="119">
        <f t="shared" si="0"/>
        <v>56</v>
      </c>
      <c r="BE2" s="119">
        <f t="shared" si="0"/>
        <v>57</v>
      </c>
      <c r="BF2" s="119">
        <f t="shared" si="0"/>
        <v>58</v>
      </c>
      <c r="BG2" s="119">
        <f t="shared" si="0"/>
        <v>59</v>
      </c>
      <c r="BH2" s="119">
        <f t="shared" ref="BH2" si="1">BG2+1</f>
        <v>60</v>
      </c>
      <c r="BI2" s="119">
        <f t="shared" ref="BI2" si="2">BH2+1</f>
        <v>61</v>
      </c>
      <c r="BJ2" s="119">
        <f t="shared" ref="BJ2" si="3">BI2+1</f>
        <v>62</v>
      </c>
      <c r="BK2" s="119">
        <f t="shared" ref="BK2" si="4">BJ2+1</f>
        <v>63</v>
      </c>
      <c r="BL2" s="119">
        <f t="shared" ref="BL2" si="5">BK2+1</f>
        <v>64</v>
      </c>
      <c r="BM2" s="119">
        <f t="shared" ref="BM2" si="6">BL2+1</f>
        <v>65</v>
      </c>
      <c r="BN2" s="119">
        <f t="shared" ref="BN2" si="7">BM2+1</f>
        <v>66</v>
      </c>
      <c r="BO2" s="119">
        <f t="shared" ref="BO2" si="8">BN2+1</f>
        <v>67</v>
      </c>
      <c r="BP2" s="119">
        <f t="shared" ref="BP2" si="9">BO2+1</f>
        <v>68</v>
      </c>
      <c r="BQ2" s="119">
        <f t="shared" ref="BQ2" si="10">BP2+1</f>
        <v>69</v>
      </c>
      <c r="BR2" s="119">
        <f t="shared" ref="BR2" si="11">BQ2+1</f>
        <v>70</v>
      </c>
      <c r="BS2" s="119">
        <f t="shared" ref="BS2" si="12">BR2+1</f>
        <v>71</v>
      </c>
      <c r="BT2" s="119">
        <f t="shared" ref="BT2" si="13">BS2+1</f>
        <v>72</v>
      </c>
      <c r="BU2" s="119">
        <f t="shared" ref="BU2" si="14">BT2+1</f>
        <v>73</v>
      </c>
      <c r="BV2" s="119">
        <f t="shared" ref="BV2:BW2" si="15">BU2+1</f>
        <v>74</v>
      </c>
      <c r="BW2" s="119">
        <f t="shared" si="15"/>
        <v>75</v>
      </c>
    </row>
    <row r="3" spans="1:76">
      <c r="B3" s="121" t="s">
        <v>40</v>
      </c>
      <c r="C3" s="121"/>
      <c r="D3" s="121"/>
      <c r="E3" s="122">
        <v>1</v>
      </c>
      <c r="G3" s="121" t="s">
        <v>40</v>
      </c>
      <c r="H3" s="121"/>
      <c r="I3" s="121"/>
      <c r="J3" s="123">
        <v>1</v>
      </c>
      <c r="K3" s="124"/>
      <c r="L3" s="121" t="s">
        <v>41</v>
      </c>
      <c r="M3" s="121"/>
      <c r="N3" s="121"/>
      <c r="O3" s="123">
        <v>1</v>
      </c>
      <c r="P3" s="124"/>
      <c r="Q3" s="121" t="s">
        <v>40</v>
      </c>
      <c r="R3" s="121"/>
      <c r="S3" s="121"/>
      <c r="T3" s="123">
        <v>1</v>
      </c>
      <c r="U3" s="124"/>
      <c r="V3" s="121" t="s">
        <v>40</v>
      </c>
      <c r="W3" s="121"/>
      <c r="X3" s="121"/>
      <c r="Y3" s="123">
        <v>1</v>
      </c>
      <c r="Z3" s="124"/>
      <c r="AA3" s="121" t="s">
        <v>40</v>
      </c>
      <c r="AB3" s="121"/>
      <c r="AC3" s="121"/>
      <c r="AD3" s="123">
        <v>1</v>
      </c>
      <c r="AE3" s="124"/>
      <c r="AF3" s="121" t="s">
        <v>40</v>
      </c>
      <c r="AG3" s="121"/>
      <c r="AH3" s="121"/>
      <c r="AI3" s="123">
        <v>1</v>
      </c>
      <c r="AJ3" s="124"/>
      <c r="AK3" s="121" t="s">
        <v>40</v>
      </c>
      <c r="AL3" s="121"/>
      <c r="AM3" s="121"/>
      <c r="AN3" s="123">
        <v>1</v>
      </c>
      <c r="AO3" s="124"/>
      <c r="AP3" s="121" t="s">
        <v>40</v>
      </c>
      <c r="AQ3" s="121"/>
      <c r="AR3" s="121"/>
      <c r="AS3" s="123">
        <v>1</v>
      </c>
      <c r="AT3" s="124"/>
      <c r="AU3" s="121" t="s">
        <v>40</v>
      </c>
      <c r="AV3" s="121"/>
      <c r="AW3" s="121"/>
      <c r="AX3" s="123">
        <v>1</v>
      </c>
      <c r="AY3" s="124"/>
      <c r="AZ3" s="121" t="s">
        <v>40</v>
      </c>
      <c r="BA3" s="121"/>
      <c r="BB3" s="121"/>
      <c r="BC3" s="123">
        <v>1</v>
      </c>
      <c r="BD3" s="124"/>
      <c r="BE3" s="121" t="s">
        <v>40</v>
      </c>
      <c r="BF3" s="121"/>
      <c r="BG3" s="121"/>
      <c r="BH3" s="123">
        <v>1</v>
      </c>
      <c r="BI3" s="124"/>
      <c r="BJ3" s="121" t="s">
        <v>40</v>
      </c>
      <c r="BK3" s="121"/>
      <c r="BL3" s="121"/>
      <c r="BM3" s="123">
        <v>1</v>
      </c>
      <c r="BN3" s="124"/>
      <c r="BO3" s="121" t="s">
        <v>40</v>
      </c>
      <c r="BP3" s="121"/>
      <c r="BQ3" s="121"/>
      <c r="BR3" s="123">
        <v>1</v>
      </c>
      <c r="BS3" s="124"/>
      <c r="BT3" s="121" t="s">
        <v>40</v>
      </c>
      <c r="BU3" s="121"/>
      <c r="BV3" s="121"/>
      <c r="BW3" s="123">
        <v>1</v>
      </c>
      <c r="BX3" s="124"/>
    </row>
    <row r="4" spans="1:76">
      <c r="A4" s="125">
        <v>1</v>
      </c>
      <c r="B4" s="121">
        <v>2</v>
      </c>
      <c r="C4" s="121" t="s">
        <v>38</v>
      </c>
      <c r="D4" s="121">
        <v>3</v>
      </c>
      <c r="E4" s="122">
        <v>1</v>
      </c>
      <c r="F4" s="125">
        <v>1</v>
      </c>
      <c r="G4" s="121">
        <v>2</v>
      </c>
      <c r="H4" s="121" t="s">
        <v>38</v>
      </c>
      <c r="I4" s="121">
        <v>3</v>
      </c>
      <c r="J4" s="123">
        <v>1</v>
      </c>
      <c r="K4" s="121">
        <v>1</v>
      </c>
      <c r="L4" s="121">
        <v>2</v>
      </c>
      <c r="M4" s="121" t="s">
        <v>25</v>
      </c>
      <c r="N4" s="121">
        <v>5</v>
      </c>
      <c r="O4" s="123">
        <v>1</v>
      </c>
      <c r="P4" s="121">
        <v>1</v>
      </c>
      <c r="Q4" s="121">
        <v>3</v>
      </c>
      <c r="R4" s="121" t="s">
        <v>25</v>
      </c>
      <c r="S4" s="121">
        <v>4</v>
      </c>
      <c r="T4" s="123">
        <v>1</v>
      </c>
      <c r="U4" s="121">
        <v>1</v>
      </c>
      <c r="V4" s="121">
        <v>2</v>
      </c>
      <c r="W4" s="121" t="s">
        <v>25</v>
      </c>
      <c r="X4" s="121">
        <v>4</v>
      </c>
      <c r="Y4" s="123">
        <v>1</v>
      </c>
      <c r="Z4" s="121">
        <v>1</v>
      </c>
      <c r="AA4" s="121">
        <v>4</v>
      </c>
      <c r="AB4" s="121" t="s">
        <v>25</v>
      </c>
      <c r="AC4" s="121">
        <v>5</v>
      </c>
      <c r="AD4" s="123">
        <v>1</v>
      </c>
      <c r="AE4" s="121">
        <v>1</v>
      </c>
      <c r="AF4" s="121">
        <v>2</v>
      </c>
      <c r="AG4" s="121" t="s">
        <v>25</v>
      </c>
      <c r="AH4" s="121">
        <v>4</v>
      </c>
      <c r="AI4" s="123">
        <v>1</v>
      </c>
      <c r="AJ4" s="121">
        <v>1</v>
      </c>
      <c r="AK4" s="121">
        <v>5</v>
      </c>
      <c r="AL4" s="121" t="s">
        <v>25</v>
      </c>
      <c r="AM4" s="121">
        <v>6</v>
      </c>
      <c r="AN4" s="123">
        <v>1</v>
      </c>
      <c r="AO4" s="121">
        <v>1</v>
      </c>
      <c r="AP4" s="121">
        <v>2</v>
      </c>
      <c r="AQ4" s="121" t="s">
        <v>25</v>
      </c>
      <c r="AR4" s="121">
        <v>4</v>
      </c>
      <c r="AS4" s="123">
        <v>1</v>
      </c>
      <c r="AT4" s="121">
        <v>1</v>
      </c>
      <c r="AU4" s="121">
        <v>6</v>
      </c>
      <c r="AV4" s="121" t="s">
        <v>25</v>
      </c>
      <c r="AW4" s="121">
        <v>7</v>
      </c>
      <c r="AX4" s="123">
        <v>1</v>
      </c>
      <c r="AY4" s="121">
        <v>1</v>
      </c>
      <c r="AZ4" s="121">
        <v>2</v>
      </c>
      <c r="BA4" s="121" t="s">
        <v>42</v>
      </c>
      <c r="BB4" s="121">
        <v>4</v>
      </c>
      <c r="BC4" s="123">
        <v>1</v>
      </c>
      <c r="BD4" s="121">
        <v>1</v>
      </c>
      <c r="BE4" s="121">
        <v>7</v>
      </c>
      <c r="BF4" s="121" t="s">
        <v>42</v>
      </c>
      <c r="BG4" s="121">
        <v>8</v>
      </c>
      <c r="BH4" s="123">
        <v>1</v>
      </c>
      <c r="BI4" s="121">
        <v>1</v>
      </c>
      <c r="BJ4" s="121">
        <v>2</v>
      </c>
      <c r="BK4" s="121" t="s">
        <v>42</v>
      </c>
      <c r="BL4" s="121">
        <v>4</v>
      </c>
      <c r="BM4" s="123">
        <v>1</v>
      </c>
      <c r="BN4" s="121">
        <v>1</v>
      </c>
      <c r="BO4" s="121">
        <v>8</v>
      </c>
      <c r="BP4" s="121" t="s">
        <v>42</v>
      </c>
      <c r="BQ4" s="121">
        <v>9</v>
      </c>
      <c r="BR4" s="123">
        <v>1</v>
      </c>
      <c r="BS4" s="121">
        <v>1</v>
      </c>
      <c r="BT4" s="121">
        <v>2</v>
      </c>
      <c r="BU4" s="121" t="s">
        <v>42</v>
      </c>
      <c r="BV4" s="121">
        <v>4</v>
      </c>
      <c r="BW4" s="123">
        <v>1</v>
      </c>
      <c r="BX4" s="124"/>
    </row>
    <row r="5" spans="1:76">
      <c r="A5" s="126">
        <f>A4+1</f>
        <v>2</v>
      </c>
      <c r="B5" s="121">
        <v>1</v>
      </c>
      <c r="C5" s="121" t="s">
        <v>38</v>
      </c>
      <c r="D5" s="121">
        <v>3</v>
      </c>
      <c r="E5" s="122">
        <v>1</v>
      </c>
      <c r="F5" s="126">
        <f>F4+1</f>
        <v>2</v>
      </c>
      <c r="G5" s="121">
        <v>1</v>
      </c>
      <c r="H5" s="121" t="s">
        <v>38</v>
      </c>
      <c r="I5" s="121">
        <v>4</v>
      </c>
      <c r="J5" s="123">
        <v>1</v>
      </c>
      <c r="K5" s="121">
        <f>K4+1</f>
        <v>2</v>
      </c>
      <c r="L5" s="121">
        <v>3</v>
      </c>
      <c r="M5" s="121" t="s">
        <v>25</v>
      </c>
      <c r="N5" s="121">
        <v>4</v>
      </c>
      <c r="O5" s="123">
        <v>1</v>
      </c>
      <c r="P5" s="121">
        <v>2</v>
      </c>
      <c r="Q5" s="121">
        <v>2</v>
      </c>
      <c r="R5" s="121" t="s">
        <v>25</v>
      </c>
      <c r="S5" s="121">
        <v>5</v>
      </c>
      <c r="T5" s="123">
        <v>1</v>
      </c>
      <c r="U5" s="121">
        <v>2</v>
      </c>
      <c r="V5" s="121">
        <v>3</v>
      </c>
      <c r="W5" s="121" t="s">
        <v>25</v>
      </c>
      <c r="X5" s="121">
        <v>6</v>
      </c>
      <c r="Y5" s="123">
        <v>1</v>
      </c>
      <c r="Z5" s="121">
        <v>2</v>
      </c>
      <c r="AA5" s="121">
        <v>3</v>
      </c>
      <c r="AB5" s="121" t="s">
        <v>25</v>
      </c>
      <c r="AC5" s="121">
        <v>6</v>
      </c>
      <c r="AD5" s="123">
        <v>1</v>
      </c>
      <c r="AE5" s="121">
        <v>2</v>
      </c>
      <c r="AF5" s="121">
        <v>3</v>
      </c>
      <c r="AG5" s="121" t="s">
        <v>25</v>
      </c>
      <c r="AH5" s="121">
        <v>6</v>
      </c>
      <c r="AI5" s="123">
        <v>1</v>
      </c>
      <c r="AJ5" s="121">
        <v>2</v>
      </c>
      <c r="AK5" s="121">
        <v>4</v>
      </c>
      <c r="AL5" s="121" t="s">
        <v>25</v>
      </c>
      <c r="AM5" s="121">
        <v>7</v>
      </c>
      <c r="AN5" s="123">
        <v>1</v>
      </c>
      <c r="AO5" s="121">
        <v>2</v>
      </c>
      <c r="AP5" s="121">
        <v>3</v>
      </c>
      <c r="AQ5" s="121" t="s">
        <v>25</v>
      </c>
      <c r="AR5" s="121">
        <v>6</v>
      </c>
      <c r="AS5" s="123">
        <v>1</v>
      </c>
      <c r="AT5" s="121">
        <v>2</v>
      </c>
      <c r="AU5" s="121">
        <v>5</v>
      </c>
      <c r="AV5" s="121" t="s">
        <v>25</v>
      </c>
      <c r="AW5" s="121">
        <v>8</v>
      </c>
      <c r="AX5" s="123">
        <v>1</v>
      </c>
      <c r="AY5" s="121">
        <v>2</v>
      </c>
      <c r="AZ5" s="121">
        <v>3</v>
      </c>
      <c r="BA5" s="121" t="s">
        <v>42</v>
      </c>
      <c r="BB5" s="121">
        <v>6</v>
      </c>
      <c r="BC5" s="123">
        <v>1</v>
      </c>
      <c r="BD5" s="121">
        <v>2</v>
      </c>
      <c r="BE5" s="121">
        <v>6</v>
      </c>
      <c r="BF5" s="121" t="s">
        <v>42</v>
      </c>
      <c r="BG5" s="121">
        <v>9</v>
      </c>
      <c r="BH5" s="123">
        <v>1</v>
      </c>
      <c r="BI5" s="121">
        <v>2</v>
      </c>
      <c r="BJ5" s="121">
        <v>3</v>
      </c>
      <c r="BK5" s="121" t="s">
        <v>42</v>
      </c>
      <c r="BL5" s="121">
        <v>6</v>
      </c>
      <c r="BM5" s="123">
        <v>1</v>
      </c>
      <c r="BN5" s="121">
        <v>2</v>
      </c>
      <c r="BO5" s="121">
        <v>7</v>
      </c>
      <c r="BP5" s="121" t="s">
        <v>42</v>
      </c>
      <c r="BQ5" s="121">
        <v>10</v>
      </c>
      <c r="BR5" s="123">
        <v>1</v>
      </c>
      <c r="BS5" s="121">
        <v>2</v>
      </c>
      <c r="BT5" s="121">
        <v>3</v>
      </c>
      <c r="BU5" s="121" t="s">
        <v>42</v>
      </c>
      <c r="BV5" s="121">
        <v>6</v>
      </c>
      <c r="BW5" s="123">
        <v>1</v>
      </c>
      <c r="BX5" s="124"/>
    </row>
    <row r="6" spans="1:76">
      <c r="A6" s="126">
        <f>A5+1</f>
        <v>3</v>
      </c>
      <c r="B6" s="121">
        <v>1</v>
      </c>
      <c r="C6" s="121" t="s">
        <v>38</v>
      </c>
      <c r="D6" s="121">
        <v>2</v>
      </c>
      <c r="E6" s="122">
        <v>1</v>
      </c>
      <c r="F6" s="126">
        <f t="shared" ref="F6:F9" si="16">F5+1</f>
        <v>3</v>
      </c>
      <c r="G6" s="121">
        <v>4</v>
      </c>
      <c r="H6" s="121" t="s">
        <v>38</v>
      </c>
      <c r="I6" s="121">
        <v>2</v>
      </c>
      <c r="J6" s="123">
        <v>1</v>
      </c>
      <c r="K6" s="121">
        <f t="shared" ref="K6:K13" si="17">K5+1</f>
        <v>3</v>
      </c>
      <c r="L6" s="121">
        <v>1</v>
      </c>
      <c r="M6" s="121" t="s">
        <v>25</v>
      </c>
      <c r="N6" s="121">
        <v>5</v>
      </c>
      <c r="O6" s="123">
        <v>1</v>
      </c>
      <c r="P6" s="121">
        <v>3</v>
      </c>
      <c r="Q6" s="121">
        <v>1</v>
      </c>
      <c r="R6" s="121" t="s">
        <v>25</v>
      </c>
      <c r="S6" s="121">
        <v>6</v>
      </c>
      <c r="T6" s="123">
        <v>1</v>
      </c>
      <c r="U6" s="121">
        <v>3</v>
      </c>
      <c r="V6" s="121">
        <v>5</v>
      </c>
      <c r="W6" s="121" t="s">
        <v>25</v>
      </c>
      <c r="X6" s="121">
        <v>7</v>
      </c>
      <c r="Y6" s="123">
        <v>1</v>
      </c>
      <c r="Z6" s="121">
        <v>3</v>
      </c>
      <c r="AA6" s="121">
        <v>2</v>
      </c>
      <c r="AB6" s="121" t="s">
        <v>25</v>
      </c>
      <c r="AC6" s="121">
        <v>7</v>
      </c>
      <c r="AD6" s="123">
        <v>1</v>
      </c>
      <c r="AE6" s="121">
        <v>3</v>
      </c>
      <c r="AF6" s="121">
        <v>5</v>
      </c>
      <c r="AG6" s="121" t="s">
        <v>25</v>
      </c>
      <c r="AH6" s="121">
        <v>8</v>
      </c>
      <c r="AI6" s="123">
        <v>1</v>
      </c>
      <c r="AJ6" s="121">
        <v>3</v>
      </c>
      <c r="AK6" s="121">
        <v>3</v>
      </c>
      <c r="AL6" s="121" t="s">
        <v>25</v>
      </c>
      <c r="AM6" s="121">
        <v>8</v>
      </c>
      <c r="AN6" s="123">
        <v>1</v>
      </c>
      <c r="AO6" s="121">
        <v>3</v>
      </c>
      <c r="AP6" s="121">
        <v>5</v>
      </c>
      <c r="AQ6" s="121" t="s">
        <v>25</v>
      </c>
      <c r="AR6" s="121">
        <v>8</v>
      </c>
      <c r="AS6" s="123">
        <v>1</v>
      </c>
      <c r="AT6" s="121">
        <v>3</v>
      </c>
      <c r="AU6" s="121">
        <v>4</v>
      </c>
      <c r="AV6" s="121" t="s">
        <v>25</v>
      </c>
      <c r="AW6" s="121">
        <v>9</v>
      </c>
      <c r="AX6" s="123">
        <v>1</v>
      </c>
      <c r="AY6" s="121">
        <v>3</v>
      </c>
      <c r="AZ6" s="121">
        <v>5</v>
      </c>
      <c r="BA6" s="121" t="s">
        <v>42</v>
      </c>
      <c r="BB6" s="121">
        <v>8</v>
      </c>
      <c r="BC6" s="123">
        <v>1</v>
      </c>
      <c r="BD6" s="121">
        <v>3</v>
      </c>
      <c r="BE6" s="121">
        <v>5</v>
      </c>
      <c r="BF6" s="121" t="s">
        <v>42</v>
      </c>
      <c r="BG6" s="121">
        <v>10</v>
      </c>
      <c r="BH6" s="123">
        <v>1</v>
      </c>
      <c r="BI6" s="121">
        <v>3</v>
      </c>
      <c r="BJ6" s="121">
        <v>5</v>
      </c>
      <c r="BK6" s="121" t="s">
        <v>42</v>
      </c>
      <c r="BL6" s="121">
        <v>8</v>
      </c>
      <c r="BM6" s="123">
        <v>1</v>
      </c>
      <c r="BN6" s="121">
        <v>3</v>
      </c>
      <c r="BO6" s="121">
        <v>6</v>
      </c>
      <c r="BP6" s="121" t="s">
        <v>42</v>
      </c>
      <c r="BQ6" s="121">
        <v>11</v>
      </c>
      <c r="BR6" s="123">
        <v>1</v>
      </c>
      <c r="BS6" s="121">
        <v>3</v>
      </c>
      <c r="BT6" s="121">
        <v>5</v>
      </c>
      <c r="BU6" s="121" t="s">
        <v>42</v>
      </c>
      <c r="BV6" s="121">
        <v>8</v>
      </c>
      <c r="BW6" s="123">
        <v>1</v>
      </c>
      <c r="BX6" s="124"/>
    </row>
    <row r="7" spans="1:76">
      <c r="B7" s="127"/>
      <c r="C7" s="127"/>
      <c r="D7" s="127"/>
      <c r="F7" s="126">
        <f t="shared" si="16"/>
        <v>4</v>
      </c>
      <c r="G7" s="121">
        <v>1</v>
      </c>
      <c r="H7" s="121" t="s">
        <v>38</v>
      </c>
      <c r="I7" s="121">
        <v>3</v>
      </c>
      <c r="J7" s="123">
        <v>1</v>
      </c>
      <c r="K7" s="121">
        <f t="shared" si="17"/>
        <v>4</v>
      </c>
      <c r="L7" s="121">
        <v>3</v>
      </c>
      <c r="M7" s="121" t="s">
        <v>25</v>
      </c>
      <c r="N7" s="121">
        <v>2</v>
      </c>
      <c r="O7" s="123">
        <v>1</v>
      </c>
      <c r="P7" s="127"/>
      <c r="Q7" s="128" t="s">
        <v>43</v>
      </c>
      <c r="R7" s="128"/>
      <c r="S7" s="128"/>
      <c r="T7" s="129">
        <v>2</v>
      </c>
      <c r="U7" s="121">
        <v>4</v>
      </c>
      <c r="V7" s="121">
        <v>4</v>
      </c>
      <c r="W7" s="121" t="s">
        <v>25</v>
      </c>
      <c r="X7" s="121">
        <v>1</v>
      </c>
      <c r="Y7" s="123">
        <v>1</v>
      </c>
      <c r="Z7" s="121">
        <v>4</v>
      </c>
      <c r="AA7" s="121">
        <v>1</v>
      </c>
      <c r="AB7" s="121" t="s">
        <v>25</v>
      </c>
      <c r="AC7" s="121">
        <v>8</v>
      </c>
      <c r="AD7" s="123">
        <v>1</v>
      </c>
      <c r="AE7" s="121">
        <v>4</v>
      </c>
      <c r="AF7" s="121">
        <v>7</v>
      </c>
      <c r="AG7" s="121" t="s">
        <v>25</v>
      </c>
      <c r="AH7" s="121">
        <v>9</v>
      </c>
      <c r="AI7" s="123">
        <v>1</v>
      </c>
      <c r="AJ7" s="121">
        <v>4</v>
      </c>
      <c r="AK7" s="121">
        <v>2</v>
      </c>
      <c r="AL7" s="121" t="s">
        <v>25</v>
      </c>
      <c r="AM7" s="121">
        <v>9</v>
      </c>
      <c r="AN7" s="123">
        <v>1</v>
      </c>
      <c r="AO7" s="121">
        <v>4</v>
      </c>
      <c r="AP7" s="121">
        <v>7</v>
      </c>
      <c r="AQ7" s="121" t="s">
        <v>25</v>
      </c>
      <c r="AR7" s="121">
        <v>10</v>
      </c>
      <c r="AS7" s="123">
        <v>1</v>
      </c>
      <c r="AT7" s="121">
        <v>4</v>
      </c>
      <c r="AU7" s="121">
        <v>3</v>
      </c>
      <c r="AV7" s="121" t="s">
        <v>25</v>
      </c>
      <c r="AW7" s="121">
        <v>10</v>
      </c>
      <c r="AX7" s="123">
        <v>1</v>
      </c>
      <c r="AY7" s="121">
        <v>4</v>
      </c>
      <c r="AZ7" s="121">
        <v>10</v>
      </c>
      <c r="BA7" s="121" t="s">
        <v>42</v>
      </c>
      <c r="BB7" s="121">
        <v>7</v>
      </c>
      <c r="BC7" s="123">
        <v>1</v>
      </c>
      <c r="BD7" s="121">
        <v>4</v>
      </c>
      <c r="BE7" s="121">
        <v>4</v>
      </c>
      <c r="BF7" s="121" t="s">
        <v>42</v>
      </c>
      <c r="BG7" s="121">
        <v>11</v>
      </c>
      <c r="BH7" s="123">
        <v>1</v>
      </c>
      <c r="BI7" s="121">
        <v>4</v>
      </c>
      <c r="BJ7" s="121">
        <v>7</v>
      </c>
      <c r="BK7" s="121" t="s">
        <v>42</v>
      </c>
      <c r="BL7" s="121">
        <v>10</v>
      </c>
      <c r="BM7" s="123">
        <v>1</v>
      </c>
      <c r="BN7" s="121">
        <v>4</v>
      </c>
      <c r="BO7" s="121">
        <v>5</v>
      </c>
      <c r="BP7" s="121" t="s">
        <v>42</v>
      </c>
      <c r="BQ7" s="121">
        <v>12</v>
      </c>
      <c r="BR7" s="123">
        <v>1</v>
      </c>
      <c r="BS7" s="121">
        <v>4</v>
      </c>
      <c r="BT7" s="121">
        <v>7</v>
      </c>
      <c r="BU7" s="121" t="s">
        <v>42</v>
      </c>
      <c r="BV7" s="121">
        <v>10</v>
      </c>
      <c r="BW7" s="123">
        <v>1</v>
      </c>
      <c r="BX7" s="124"/>
    </row>
    <row r="8" spans="1:76">
      <c r="B8" s="127"/>
      <c r="C8" s="127"/>
      <c r="D8" s="127"/>
      <c r="F8" s="126">
        <f t="shared" si="16"/>
        <v>5</v>
      </c>
      <c r="G8" s="121">
        <v>3</v>
      </c>
      <c r="H8" s="121" t="s">
        <v>38</v>
      </c>
      <c r="I8" s="121">
        <v>4</v>
      </c>
      <c r="J8" s="123">
        <v>1</v>
      </c>
      <c r="K8" s="121">
        <f t="shared" si="17"/>
        <v>5</v>
      </c>
      <c r="L8" s="121">
        <v>1</v>
      </c>
      <c r="M8" s="121" t="s">
        <v>25</v>
      </c>
      <c r="N8" s="121">
        <v>4</v>
      </c>
      <c r="O8" s="123">
        <v>1</v>
      </c>
      <c r="P8" s="128">
        <v>4</v>
      </c>
      <c r="Q8" s="128">
        <v>2</v>
      </c>
      <c r="R8" s="128" t="s">
        <v>25</v>
      </c>
      <c r="S8" s="128">
        <v>3</v>
      </c>
      <c r="T8" s="130">
        <v>2</v>
      </c>
      <c r="U8" s="121">
        <v>5</v>
      </c>
      <c r="V8" s="121">
        <v>2</v>
      </c>
      <c r="W8" s="121" t="s">
        <v>25</v>
      </c>
      <c r="X8" s="121">
        <v>6</v>
      </c>
      <c r="Y8" s="123">
        <v>1</v>
      </c>
      <c r="Z8" s="127"/>
      <c r="AA8" s="128" t="s">
        <v>43</v>
      </c>
      <c r="AB8" s="131"/>
      <c r="AC8" s="131"/>
      <c r="AD8" s="130">
        <v>2</v>
      </c>
      <c r="AE8" s="121">
        <v>5</v>
      </c>
      <c r="AF8" s="121">
        <v>4</v>
      </c>
      <c r="AG8" s="121" t="s">
        <v>25</v>
      </c>
      <c r="AH8" s="121">
        <v>1</v>
      </c>
      <c r="AI8" s="123">
        <v>1</v>
      </c>
      <c r="AJ8" s="121">
        <v>5</v>
      </c>
      <c r="AK8" s="121">
        <v>1</v>
      </c>
      <c r="AL8" s="121" t="s">
        <v>25</v>
      </c>
      <c r="AM8" s="121">
        <v>10</v>
      </c>
      <c r="AN8" s="123">
        <v>1</v>
      </c>
      <c r="AO8" s="121">
        <v>5</v>
      </c>
      <c r="AP8" s="121">
        <v>9</v>
      </c>
      <c r="AQ8" s="121" t="s">
        <v>25</v>
      </c>
      <c r="AR8" s="121">
        <v>11</v>
      </c>
      <c r="AS8" s="123">
        <v>1</v>
      </c>
      <c r="AT8" s="121">
        <v>5</v>
      </c>
      <c r="AU8" s="121">
        <v>2</v>
      </c>
      <c r="AV8" s="121" t="s">
        <v>25</v>
      </c>
      <c r="AW8" s="121">
        <v>11</v>
      </c>
      <c r="AX8" s="123">
        <v>1</v>
      </c>
      <c r="AY8" s="121">
        <v>5</v>
      </c>
      <c r="AZ8" s="121">
        <v>9</v>
      </c>
      <c r="BA8" s="121" t="s">
        <v>42</v>
      </c>
      <c r="BB8" s="121">
        <v>12</v>
      </c>
      <c r="BC8" s="123">
        <v>1</v>
      </c>
      <c r="BD8" s="121">
        <v>5</v>
      </c>
      <c r="BE8" s="121">
        <v>3</v>
      </c>
      <c r="BF8" s="121" t="s">
        <v>42</v>
      </c>
      <c r="BG8" s="121">
        <v>12</v>
      </c>
      <c r="BH8" s="123">
        <v>1</v>
      </c>
      <c r="BI8" s="121">
        <v>5</v>
      </c>
      <c r="BJ8" s="121">
        <v>9</v>
      </c>
      <c r="BK8" s="121" t="s">
        <v>42</v>
      </c>
      <c r="BL8" s="121">
        <v>12</v>
      </c>
      <c r="BM8" s="123">
        <v>1</v>
      </c>
      <c r="BN8" s="121">
        <v>5</v>
      </c>
      <c r="BO8" s="121">
        <v>4</v>
      </c>
      <c r="BP8" s="121" t="s">
        <v>42</v>
      </c>
      <c r="BQ8" s="121">
        <v>13</v>
      </c>
      <c r="BR8" s="123">
        <v>1</v>
      </c>
      <c r="BS8" s="121">
        <v>5</v>
      </c>
      <c r="BT8" s="121">
        <v>9</v>
      </c>
      <c r="BU8" s="121" t="s">
        <v>42</v>
      </c>
      <c r="BV8" s="121">
        <v>12</v>
      </c>
      <c r="BW8" s="123">
        <v>1</v>
      </c>
      <c r="BX8" s="124"/>
    </row>
    <row r="9" spans="1:76">
      <c r="B9" s="124"/>
      <c r="C9" s="127"/>
      <c r="D9" s="127"/>
      <c r="F9" s="126">
        <f t="shared" si="16"/>
        <v>6</v>
      </c>
      <c r="G9" s="121">
        <v>1</v>
      </c>
      <c r="H9" s="121" t="s">
        <v>38</v>
      </c>
      <c r="I9" s="121">
        <v>2</v>
      </c>
      <c r="J9" s="123">
        <v>1</v>
      </c>
      <c r="K9" s="121">
        <f t="shared" si="17"/>
        <v>6</v>
      </c>
      <c r="L9" s="121">
        <v>3</v>
      </c>
      <c r="M9" s="121" t="s">
        <v>25</v>
      </c>
      <c r="N9" s="121">
        <v>5</v>
      </c>
      <c r="O9" s="123">
        <v>1</v>
      </c>
      <c r="P9" s="128">
        <v>5</v>
      </c>
      <c r="Q9" s="128">
        <v>6</v>
      </c>
      <c r="R9" s="128" t="s">
        <v>25</v>
      </c>
      <c r="S9" s="128">
        <v>4</v>
      </c>
      <c r="T9" s="130">
        <v>2</v>
      </c>
      <c r="U9" s="121">
        <v>6</v>
      </c>
      <c r="V9" s="121">
        <v>3</v>
      </c>
      <c r="W9" s="121" t="s">
        <v>25</v>
      </c>
      <c r="X9" s="121">
        <v>7</v>
      </c>
      <c r="Y9" s="123">
        <v>1</v>
      </c>
      <c r="Z9" s="128">
        <v>5</v>
      </c>
      <c r="AA9" s="128">
        <v>3</v>
      </c>
      <c r="AB9" s="128" t="s">
        <v>25</v>
      </c>
      <c r="AC9" s="128">
        <v>4</v>
      </c>
      <c r="AD9" s="130">
        <v>2</v>
      </c>
      <c r="AE9" s="121">
        <v>6</v>
      </c>
      <c r="AF9" s="121">
        <v>2</v>
      </c>
      <c r="AG9" s="121" t="s">
        <v>25</v>
      </c>
      <c r="AH9" s="121">
        <v>6</v>
      </c>
      <c r="AI9" s="123">
        <v>1</v>
      </c>
      <c r="AJ9" s="127"/>
      <c r="AK9" s="128" t="s">
        <v>43</v>
      </c>
      <c r="AL9" s="131"/>
      <c r="AM9" s="131"/>
      <c r="AN9" s="130">
        <v>2</v>
      </c>
      <c r="AO9" s="121">
        <v>6</v>
      </c>
      <c r="AP9" s="121">
        <v>4</v>
      </c>
      <c r="AQ9" s="121" t="s">
        <v>25</v>
      </c>
      <c r="AR9" s="121">
        <v>1</v>
      </c>
      <c r="AS9" s="123">
        <v>1</v>
      </c>
      <c r="AT9" s="121">
        <v>6</v>
      </c>
      <c r="AU9" s="121">
        <v>1</v>
      </c>
      <c r="AV9" s="121" t="s">
        <v>25</v>
      </c>
      <c r="AW9" s="121">
        <v>12</v>
      </c>
      <c r="AX9" s="123">
        <v>1</v>
      </c>
      <c r="AY9" s="121">
        <v>6</v>
      </c>
      <c r="AZ9" s="121">
        <v>11</v>
      </c>
      <c r="BA9" s="121" t="s">
        <v>42</v>
      </c>
      <c r="BB9" s="121">
        <v>13</v>
      </c>
      <c r="BC9" s="123">
        <v>1</v>
      </c>
      <c r="BD9" s="121">
        <v>6</v>
      </c>
      <c r="BE9" s="121">
        <v>2</v>
      </c>
      <c r="BF9" s="121" t="s">
        <v>42</v>
      </c>
      <c r="BG9" s="121">
        <v>13</v>
      </c>
      <c r="BH9" s="123">
        <v>1</v>
      </c>
      <c r="BI9" s="121">
        <v>6</v>
      </c>
      <c r="BJ9" s="121">
        <v>11</v>
      </c>
      <c r="BK9" s="121" t="s">
        <v>42</v>
      </c>
      <c r="BL9" s="121">
        <v>14</v>
      </c>
      <c r="BM9" s="123">
        <v>1</v>
      </c>
      <c r="BN9" s="121">
        <v>6</v>
      </c>
      <c r="BO9" s="121">
        <v>3</v>
      </c>
      <c r="BP9" s="121" t="s">
        <v>42</v>
      </c>
      <c r="BQ9" s="121">
        <v>14</v>
      </c>
      <c r="BR9" s="123">
        <v>1</v>
      </c>
      <c r="BS9" s="121">
        <v>6</v>
      </c>
      <c r="BT9" s="121">
        <v>11</v>
      </c>
      <c r="BU9" s="121" t="s">
        <v>42</v>
      </c>
      <c r="BV9" s="121">
        <v>14</v>
      </c>
      <c r="BW9" s="123">
        <v>1</v>
      </c>
      <c r="BX9" s="124"/>
    </row>
    <row r="10" spans="1:76">
      <c r="B10" s="124"/>
      <c r="C10" s="127"/>
      <c r="D10" s="127"/>
      <c r="G10" s="127"/>
      <c r="H10" s="127"/>
      <c r="I10" s="127"/>
      <c r="J10" s="127"/>
      <c r="K10" s="121">
        <f t="shared" si="17"/>
        <v>7</v>
      </c>
      <c r="L10" s="121">
        <v>4</v>
      </c>
      <c r="M10" s="121" t="s">
        <v>25</v>
      </c>
      <c r="N10" s="121">
        <v>2</v>
      </c>
      <c r="O10" s="123">
        <v>1</v>
      </c>
      <c r="P10" s="128">
        <v>6</v>
      </c>
      <c r="Q10" s="128">
        <v>1</v>
      </c>
      <c r="R10" s="128" t="s">
        <v>25</v>
      </c>
      <c r="S10" s="128">
        <v>5</v>
      </c>
      <c r="T10" s="130">
        <v>2</v>
      </c>
      <c r="U10" s="121">
        <v>7</v>
      </c>
      <c r="V10" s="121">
        <v>1</v>
      </c>
      <c r="W10" s="121" t="s">
        <v>25</v>
      </c>
      <c r="X10" s="121">
        <v>5</v>
      </c>
      <c r="Y10" s="123">
        <v>1</v>
      </c>
      <c r="Z10" s="128">
        <v>6</v>
      </c>
      <c r="AA10" s="128">
        <v>2</v>
      </c>
      <c r="AB10" s="128" t="s">
        <v>25</v>
      </c>
      <c r="AC10" s="128">
        <v>5</v>
      </c>
      <c r="AD10" s="130">
        <v>2</v>
      </c>
      <c r="AE10" s="121">
        <v>7</v>
      </c>
      <c r="AF10" s="121">
        <v>3</v>
      </c>
      <c r="AG10" s="121" t="s">
        <v>25</v>
      </c>
      <c r="AH10" s="121">
        <v>8</v>
      </c>
      <c r="AI10" s="123">
        <v>1</v>
      </c>
      <c r="AJ10" s="128">
        <v>6</v>
      </c>
      <c r="AK10" s="128">
        <v>4</v>
      </c>
      <c r="AL10" s="128" t="s">
        <v>25</v>
      </c>
      <c r="AM10" s="128">
        <v>5</v>
      </c>
      <c r="AN10" s="130">
        <v>2</v>
      </c>
      <c r="AO10" s="121">
        <v>7</v>
      </c>
      <c r="AP10" s="121">
        <v>2</v>
      </c>
      <c r="AQ10" s="121" t="s">
        <v>25</v>
      </c>
      <c r="AR10" s="121">
        <v>6</v>
      </c>
      <c r="AS10" s="123">
        <v>1</v>
      </c>
      <c r="AT10" s="127"/>
      <c r="AU10" s="128" t="s">
        <v>43</v>
      </c>
      <c r="AV10" s="131"/>
      <c r="AW10" s="131"/>
      <c r="AX10" s="130">
        <v>2</v>
      </c>
      <c r="AY10" s="121">
        <v>7</v>
      </c>
      <c r="AZ10" s="121">
        <v>4</v>
      </c>
      <c r="BA10" s="121" t="s">
        <v>42</v>
      </c>
      <c r="BB10" s="121">
        <v>1</v>
      </c>
      <c r="BC10" s="123">
        <v>1</v>
      </c>
      <c r="BD10" s="121">
        <v>7</v>
      </c>
      <c r="BE10" s="121">
        <v>1</v>
      </c>
      <c r="BF10" s="121" t="s">
        <v>42</v>
      </c>
      <c r="BG10" s="121">
        <v>14</v>
      </c>
      <c r="BH10" s="123">
        <v>1</v>
      </c>
      <c r="BI10" s="121">
        <v>7</v>
      </c>
      <c r="BJ10" s="121">
        <v>13</v>
      </c>
      <c r="BK10" s="121" t="s">
        <v>42</v>
      </c>
      <c r="BL10" s="121">
        <v>15</v>
      </c>
      <c r="BM10" s="123">
        <v>1</v>
      </c>
      <c r="BN10" s="121">
        <v>7</v>
      </c>
      <c r="BO10" s="121">
        <v>2</v>
      </c>
      <c r="BP10" s="121" t="s">
        <v>42</v>
      </c>
      <c r="BQ10" s="121">
        <v>15</v>
      </c>
      <c r="BR10" s="123">
        <v>1</v>
      </c>
      <c r="BS10" s="121">
        <v>7</v>
      </c>
      <c r="BT10" s="121">
        <v>13</v>
      </c>
      <c r="BU10" s="121" t="s">
        <v>42</v>
      </c>
      <c r="BV10" s="121">
        <v>16</v>
      </c>
      <c r="BW10" s="123">
        <v>1</v>
      </c>
      <c r="BX10" s="124"/>
    </row>
    <row r="11" spans="1:76">
      <c r="B11" s="124"/>
      <c r="C11" s="127"/>
      <c r="D11" s="127"/>
      <c r="G11" s="127"/>
      <c r="H11" s="127"/>
      <c r="I11" s="127"/>
      <c r="J11" s="127"/>
      <c r="K11" s="121">
        <f t="shared" si="17"/>
        <v>8</v>
      </c>
      <c r="L11" s="121">
        <v>3</v>
      </c>
      <c r="M11" s="121" t="s">
        <v>25</v>
      </c>
      <c r="N11" s="121">
        <v>1</v>
      </c>
      <c r="O11" s="123">
        <v>1</v>
      </c>
      <c r="P11" s="127"/>
      <c r="Q11" s="121" t="s">
        <v>44</v>
      </c>
      <c r="R11" s="121"/>
      <c r="S11" s="121"/>
      <c r="T11" s="123">
        <v>3</v>
      </c>
      <c r="U11" s="127"/>
      <c r="V11" s="128" t="s">
        <v>43</v>
      </c>
      <c r="W11" s="128"/>
      <c r="X11" s="128"/>
      <c r="Y11" s="130">
        <v>2</v>
      </c>
      <c r="Z11" s="128">
        <v>7</v>
      </c>
      <c r="AA11" s="128">
        <v>8</v>
      </c>
      <c r="AB11" s="128" t="s">
        <v>25</v>
      </c>
      <c r="AC11" s="128">
        <v>6</v>
      </c>
      <c r="AD11" s="130">
        <v>2</v>
      </c>
      <c r="AE11" s="121">
        <v>8</v>
      </c>
      <c r="AF11" s="121">
        <v>5</v>
      </c>
      <c r="AG11" s="121" t="s">
        <v>25</v>
      </c>
      <c r="AH11" s="121">
        <v>9</v>
      </c>
      <c r="AI11" s="123">
        <v>1</v>
      </c>
      <c r="AJ11" s="128">
        <v>7</v>
      </c>
      <c r="AK11" s="128">
        <v>3</v>
      </c>
      <c r="AL11" s="128" t="s">
        <v>25</v>
      </c>
      <c r="AM11" s="128">
        <v>6</v>
      </c>
      <c r="AN11" s="130">
        <v>2</v>
      </c>
      <c r="AO11" s="121">
        <v>8</v>
      </c>
      <c r="AP11" s="121">
        <v>3</v>
      </c>
      <c r="AQ11" s="121" t="s">
        <v>25</v>
      </c>
      <c r="AR11" s="121">
        <v>8</v>
      </c>
      <c r="AS11" s="123">
        <v>1</v>
      </c>
      <c r="AT11" s="128">
        <v>7</v>
      </c>
      <c r="AU11" s="128">
        <v>5</v>
      </c>
      <c r="AV11" s="128" t="s">
        <v>25</v>
      </c>
      <c r="AW11" s="128">
        <v>6</v>
      </c>
      <c r="AX11" s="130">
        <v>2</v>
      </c>
      <c r="AY11" s="121">
        <v>8</v>
      </c>
      <c r="AZ11" s="121">
        <v>2</v>
      </c>
      <c r="BA11" s="121" t="s">
        <v>42</v>
      </c>
      <c r="BB11" s="121">
        <v>6</v>
      </c>
      <c r="BC11" s="123">
        <v>1</v>
      </c>
      <c r="BD11" s="124"/>
      <c r="BE11" s="128" t="s">
        <v>43</v>
      </c>
      <c r="BF11" s="128"/>
      <c r="BG11" s="128"/>
      <c r="BH11" s="130">
        <v>2</v>
      </c>
      <c r="BI11" s="121">
        <v>8</v>
      </c>
      <c r="BJ11" s="121">
        <v>4</v>
      </c>
      <c r="BK11" s="121" t="s">
        <v>42</v>
      </c>
      <c r="BL11" s="121">
        <v>1</v>
      </c>
      <c r="BM11" s="123">
        <v>1</v>
      </c>
      <c r="BN11" s="121">
        <v>8</v>
      </c>
      <c r="BO11" s="121">
        <v>1</v>
      </c>
      <c r="BP11" s="121" t="s">
        <v>42</v>
      </c>
      <c r="BQ11" s="121">
        <v>16</v>
      </c>
      <c r="BR11" s="123">
        <v>1</v>
      </c>
      <c r="BS11" s="121">
        <v>8</v>
      </c>
      <c r="BT11" s="121">
        <v>15</v>
      </c>
      <c r="BU11" s="121" t="s">
        <v>42</v>
      </c>
      <c r="BV11" s="121">
        <v>17</v>
      </c>
      <c r="BW11" s="123">
        <v>1</v>
      </c>
      <c r="BX11" s="124"/>
    </row>
    <row r="12" spans="1:76">
      <c r="G12" s="127"/>
      <c r="H12" s="127"/>
      <c r="I12" s="127"/>
      <c r="J12" s="127"/>
      <c r="K12" s="121">
        <f t="shared" si="17"/>
        <v>9</v>
      </c>
      <c r="L12" s="121">
        <v>4</v>
      </c>
      <c r="M12" s="121" t="s">
        <v>25</v>
      </c>
      <c r="N12" s="121">
        <v>5</v>
      </c>
      <c r="O12" s="123">
        <v>1</v>
      </c>
      <c r="P12" s="121">
        <v>7</v>
      </c>
      <c r="Q12" s="121">
        <v>6</v>
      </c>
      <c r="R12" s="121" t="s">
        <v>25</v>
      </c>
      <c r="S12" s="121">
        <v>2</v>
      </c>
      <c r="T12" s="123">
        <v>3</v>
      </c>
      <c r="U12" s="128">
        <v>8</v>
      </c>
      <c r="V12" s="128">
        <v>4</v>
      </c>
      <c r="W12" s="128" t="s">
        <v>25</v>
      </c>
      <c r="X12" s="128">
        <v>6</v>
      </c>
      <c r="Y12" s="130">
        <v>2</v>
      </c>
      <c r="Z12" s="128">
        <v>8</v>
      </c>
      <c r="AA12" s="128">
        <v>1</v>
      </c>
      <c r="AB12" s="128" t="s">
        <v>25</v>
      </c>
      <c r="AC12" s="128">
        <v>7</v>
      </c>
      <c r="AD12" s="130">
        <v>2</v>
      </c>
      <c r="AE12" s="121">
        <v>9</v>
      </c>
      <c r="AF12" s="121">
        <v>1</v>
      </c>
      <c r="AG12" s="121" t="s">
        <v>25</v>
      </c>
      <c r="AH12" s="121">
        <v>7</v>
      </c>
      <c r="AI12" s="123">
        <v>1</v>
      </c>
      <c r="AJ12" s="128">
        <v>8</v>
      </c>
      <c r="AK12" s="128">
        <v>2</v>
      </c>
      <c r="AL12" s="128" t="s">
        <v>25</v>
      </c>
      <c r="AM12" s="128">
        <v>7</v>
      </c>
      <c r="AN12" s="130">
        <v>2</v>
      </c>
      <c r="AO12" s="121">
        <v>9</v>
      </c>
      <c r="AP12" s="121">
        <v>5</v>
      </c>
      <c r="AQ12" s="121" t="s">
        <v>25</v>
      </c>
      <c r="AR12" s="121">
        <v>10</v>
      </c>
      <c r="AS12" s="123">
        <v>1</v>
      </c>
      <c r="AT12" s="128">
        <v>8</v>
      </c>
      <c r="AU12" s="128">
        <v>4</v>
      </c>
      <c r="AV12" s="128" t="s">
        <v>25</v>
      </c>
      <c r="AW12" s="128">
        <v>7</v>
      </c>
      <c r="AX12" s="130">
        <v>2</v>
      </c>
      <c r="AY12" s="121">
        <v>9</v>
      </c>
      <c r="AZ12" s="121">
        <v>3</v>
      </c>
      <c r="BA12" s="121" t="s">
        <v>42</v>
      </c>
      <c r="BB12" s="121">
        <v>8</v>
      </c>
      <c r="BC12" s="123">
        <v>1</v>
      </c>
      <c r="BD12" s="128">
        <v>8</v>
      </c>
      <c r="BE12" s="128">
        <v>6</v>
      </c>
      <c r="BF12" s="128" t="s">
        <v>38</v>
      </c>
      <c r="BG12" s="128">
        <v>7</v>
      </c>
      <c r="BH12" s="130">
        <v>2</v>
      </c>
      <c r="BI12" s="121">
        <v>9</v>
      </c>
      <c r="BJ12" s="121">
        <v>2</v>
      </c>
      <c r="BK12" s="121" t="s">
        <v>42</v>
      </c>
      <c r="BL12" s="121">
        <v>6</v>
      </c>
      <c r="BM12" s="123">
        <v>1</v>
      </c>
      <c r="BN12" s="124"/>
      <c r="BO12" s="128" t="s">
        <v>43</v>
      </c>
      <c r="BP12" s="128"/>
      <c r="BQ12" s="128"/>
      <c r="BR12" s="130">
        <v>2</v>
      </c>
      <c r="BS12" s="121">
        <v>9</v>
      </c>
      <c r="BT12" s="121">
        <v>4</v>
      </c>
      <c r="BU12" s="121" t="s">
        <v>42</v>
      </c>
      <c r="BV12" s="121">
        <v>1</v>
      </c>
      <c r="BW12" s="123">
        <v>1</v>
      </c>
      <c r="BX12" s="124"/>
    </row>
    <row r="13" spans="1:76">
      <c r="G13" s="127"/>
      <c r="H13" s="127"/>
      <c r="I13" s="127"/>
      <c r="J13" s="127"/>
      <c r="K13" s="121">
        <f t="shared" si="17"/>
        <v>10</v>
      </c>
      <c r="L13" s="121">
        <v>1</v>
      </c>
      <c r="M13" s="121" t="s">
        <v>25</v>
      </c>
      <c r="N13" s="121">
        <v>2</v>
      </c>
      <c r="O13" s="123">
        <v>1</v>
      </c>
      <c r="P13" s="121">
        <v>8</v>
      </c>
      <c r="Q13" s="121">
        <v>5</v>
      </c>
      <c r="R13" s="121" t="s">
        <v>25</v>
      </c>
      <c r="S13" s="121">
        <v>3</v>
      </c>
      <c r="T13" s="123">
        <v>3</v>
      </c>
      <c r="U13" s="128">
        <v>9</v>
      </c>
      <c r="V13" s="128">
        <v>2</v>
      </c>
      <c r="W13" s="128" t="s">
        <v>25</v>
      </c>
      <c r="X13" s="128">
        <v>7</v>
      </c>
      <c r="Y13" s="130">
        <v>2</v>
      </c>
      <c r="Z13" s="127"/>
      <c r="AA13" s="121" t="s">
        <v>44</v>
      </c>
      <c r="AB13" s="126"/>
      <c r="AC13" s="126"/>
      <c r="AD13" s="123">
        <v>3</v>
      </c>
      <c r="AE13" s="127"/>
      <c r="AF13" s="128" t="s">
        <v>43</v>
      </c>
      <c r="AG13" s="131"/>
      <c r="AH13" s="131"/>
      <c r="AI13" s="130">
        <v>2</v>
      </c>
      <c r="AJ13" s="128">
        <v>9</v>
      </c>
      <c r="AK13" s="128">
        <v>10</v>
      </c>
      <c r="AL13" s="128" t="s">
        <v>25</v>
      </c>
      <c r="AM13" s="128">
        <v>8</v>
      </c>
      <c r="AN13" s="130">
        <v>2</v>
      </c>
      <c r="AO13" s="121">
        <v>10</v>
      </c>
      <c r="AP13" s="121">
        <v>7</v>
      </c>
      <c r="AQ13" s="121" t="s">
        <v>25</v>
      </c>
      <c r="AR13" s="121">
        <v>11</v>
      </c>
      <c r="AS13" s="123">
        <v>1</v>
      </c>
      <c r="AT13" s="128">
        <v>9</v>
      </c>
      <c r="AU13" s="128">
        <v>3</v>
      </c>
      <c r="AV13" s="128" t="s">
        <v>25</v>
      </c>
      <c r="AW13" s="128">
        <v>8</v>
      </c>
      <c r="AX13" s="130">
        <v>2</v>
      </c>
      <c r="AY13" s="121">
        <v>10</v>
      </c>
      <c r="AZ13" s="121">
        <v>5</v>
      </c>
      <c r="BA13" s="121" t="s">
        <v>42</v>
      </c>
      <c r="BB13" s="121">
        <v>10</v>
      </c>
      <c r="BC13" s="123">
        <v>1</v>
      </c>
      <c r="BD13" s="128">
        <v>9</v>
      </c>
      <c r="BE13" s="128">
        <v>5</v>
      </c>
      <c r="BF13" s="128" t="s">
        <v>38</v>
      </c>
      <c r="BG13" s="128">
        <v>8</v>
      </c>
      <c r="BH13" s="130">
        <v>2</v>
      </c>
      <c r="BI13" s="121">
        <v>10</v>
      </c>
      <c r="BJ13" s="121">
        <v>3</v>
      </c>
      <c r="BK13" s="121" t="s">
        <v>42</v>
      </c>
      <c r="BL13" s="121">
        <v>8</v>
      </c>
      <c r="BM13" s="123">
        <v>1</v>
      </c>
      <c r="BN13" s="128">
        <v>9</v>
      </c>
      <c r="BO13" s="128">
        <v>7</v>
      </c>
      <c r="BP13" s="128" t="s">
        <v>38</v>
      </c>
      <c r="BQ13" s="128">
        <v>8</v>
      </c>
      <c r="BR13" s="130">
        <v>2</v>
      </c>
      <c r="BS13" s="121">
        <v>10</v>
      </c>
      <c r="BT13" s="121">
        <v>2</v>
      </c>
      <c r="BU13" s="121" t="s">
        <v>42</v>
      </c>
      <c r="BV13" s="121">
        <v>6</v>
      </c>
      <c r="BW13" s="123">
        <v>1</v>
      </c>
      <c r="BX13" s="124"/>
    </row>
    <row r="14" spans="1:76">
      <c r="G14" s="127"/>
      <c r="H14" s="127"/>
      <c r="I14" s="127"/>
      <c r="J14" s="127"/>
      <c r="K14" s="127"/>
      <c r="L14" s="127"/>
      <c r="M14" s="127"/>
      <c r="N14" s="127"/>
      <c r="O14" s="127"/>
      <c r="P14" s="121">
        <v>9</v>
      </c>
      <c r="Q14" s="121">
        <v>1</v>
      </c>
      <c r="R14" s="121" t="s">
        <v>25</v>
      </c>
      <c r="S14" s="121">
        <v>4</v>
      </c>
      <c r="T14" s="123">
        <v>3</v>
      </c>
      <c r="U14" s="128">
        <v>10</v>
      </c>
      <c r="V14" s="128">
        <v>3</v>
      </c>
      <c r="W14" s="128" t="s">
        <v>25</v>
      </c>
      <c r="X14" s="128">
        <v>5</v>
      </c>
      <c r="Y14" s="130">
        <v>2</v>
      </c>
      <c r="Z14" s="121">
        <v>9</v>
      </c>
      <c r="AA14" s="121">
        <v>2</v>
      </c>
      <c r="AB14" s="121" t="s">
        <v>25</v>
      </c>
      <c r="AC14" s="121">
        <v>3</v>
      </c>
      <c r="AD14" s="123">
        <v>3</v>
      </c>
      <c r="AE14" s="128">
        <v>10</v>
      </c>
      <c r="AF14" s="128">
        <v>4</v>
      </c>
      <c r="AG14" s="128" t="s">
        <v>25</v>
      </c>
      <c r="AH14" s="128">
        <v>6</v>
      </c>
      <c r="AI14" s="130">
        <v>2</v>
      </c>
      <c r="AJ14" s="128">
        <v>10</v>
      </c>
      <c r="AK14" s="128">
        <v>1</v>
      </c>
      <c r="AL14" s="128" t="s">
        <v>25</v>
      </c>
      <c r="AM14" s="128">
        <v>9</v>
      </c>
      <c r="AN14" s="130">
        <v>2</v>
      </c>
      <c r="AO14" s="121">
        <v>11</v>
      </c>
      <c r="AP14" s="121">
        <v>1</v>
      </c>
      <c r="AQ14" s="121" t="s">
        <v>25</v>
      </c>
      <c r="AR14" s="121">
        <v>9</v>
      </c>
      <c r="AS14" s="123">
        <v>1</v>
      </c>
      <c r="AT14" s="128">
        <v>10</v>
      </c>
      <c r="AU14" s="128">
        <v>2</v>
      </c>
      <c r="AV14" s="128" t="s">
        <v>25</v>
      </c>
      <c r="AW14" s="128">
        <v>9</v>
      </c>
      <c r="AX14" s="130">
        <v>2</v>
      </c>
      <c r="AY14" s="121">
        <v>11</v>
      </c>
      <c r="AZ14" s="121">
        <v>7</v>
      </c>
      <c r="BA14" s="121" t="s">
        <v>42</v>
      </c>
      <c r="BB14" s="121">
        <v>12</v>
      </c>
      <c r="BC14" s="123">
        <v>1</v>
      </c>
      <c r="BD14" s="128">
        <v>10</v>
      </c>
      <c r="BE14" s="128">
        <v>4</v>
      </c>
      <c r="BF14" s="128" t="s">
        <v>38</v>
      </c>
      <c r="BG14" s="128">
        <v>9</v>
      </c>
      <c r="BH14" s="130">
        <v>2</v>
      </c>
      <c r="BI14" s="121">
        <v>11</v>
      </c>
      <c r="BJ14" s="121">
        <v>5</v>
      </c>
      <c r="BK14" s="121" t="s">
        <v>42</v>
      </c>
      <c r="BL14" s="121">
        <v>10</v>
      </c>
      <c r="BM14" s="123">
        <v>1</v>
      </c>
      <c r="BN14" s="128">
        <v>10</v>
      </c>
      <c r="BO14" s="128">
        <v>6</v>
      </c>
      <c r="BP14" s="128" t="s">
        <v>38</v>
      </c>
      <c r="BQ14" s="128">
        <v>9</v>
      </c>
      <c r="BR14" s="130">
        <v>2</v>
      </c>
      <c r="BS14" s="121">
        <v>11</v>
      </c>
      <c r="BT14" s="121">
        <v>3</v>
      </c>
      <c r="BU14" s="121" t="s">
        <v>42</v>
      </c>
      <c r="BV14" s="121">
        <v>8</v>
      </c>
      <c r="BW14" s="123">
        <v>1</v>
      </c>
      <c r="BX14" s="124"/>
    </row>
    <row r="15" spans="1:76"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8" t="s">
        <v>45</v>
      </c>
      <c r="R15" s="128"/>
      <c r="S15" s="128"/>
      <c r="T15" s="130">
        <v>4</v>
      </c>
      <c r="U15" s="128">
        <v>11</v>
      </c>
      <c r="V15" s="128">
        <v>6</v>
      </c>
      <c r="W15" s="128" t="s">
        <v>25</v>
      </c>
      <c r="X15" s="128">
        <v>1</v>
      </c>
      <c r="Y15" s="130">
        <v>2</v>
      </c>
      <c r="Z15" s="121">
        <v>10</v>
      </c>
      <c r="AA15" s="121">
        <v>8</v>
      </c>
      <c r="AB15" s="121" t="s">
        <v>25</v>
      </c>
      <c r="AC15" s="121">
        <v>4</v>
      </c>
      <c r="AD15" s="123">
        <v>3</v>
      </c>
      <c r="AE15" s="128">
        <v>11</v>
      </c>
      <c r="AF15" s="128">
        <v>2</v>
      </c>
      <c r="AG15" s="128" t="s">
        <v>25</v>
      </c>
      <c r="AH15" s="128">
        <v>8</v>
      </c>
      <c r="AI15" s="130">
        <v>2</v>
      </c>
      <c r="AJ15" s="127"/>
      <c r="AK15" s="121" t="s">
        <v>44</v>
      </c>
      <c r="AL15" s="121"/>
      <c r="AM15" s="121"/>
      <c r="AN15" s="123">
        <v>3</v>
      </c>
      <c r="AO15" s="127"/>
      <c r="AP15" s="128" t="s">
        <v>43</v>
      </c>
      <c r="AQ15" s="128"/>
      <c r="AR15" s="128"/>
      <c r="AS15" s="130">
        <v>2</v>
      </c>
      <c r="AT15" s="128">
        <v>11</v>
      </c>
      <c r="AU15" s="128">
        <v>12</v>
      </c>
      <c r="AV15" s="128" t="s">
        <v>25</v>
      </c>
      <c r="AW15" s="128">
        <v>10</v>
      </c>
      <c r="AX15" s="130">
        <v>2</v>
      </c>
      <c r="AY15" s="121">
        <v>12</v>
      </c>
      <c r="AZ15" s="121">
        <v>9</v>
      </c>
      <c r="BA15" s="121" t="s">
        <v>42</v>
      </c>
      <c r="BB15" s="121">
        <v>13</v>
      </c>
      <c r="BC15" s="123">
        <v>1</v>
      </c>
      <c r="BD15" s="128">
        <v>11</v>
      </c>
      <c r="BE15" s="128">
        <v>3</v>
      </c>
      <c r="BF15" s="128" t="s">
        <v>38</v>
      </c>
      <c r="BG15" s="128">
        <v>10</v>
      </c>
      <c r="BH15" s="130">
        <v>2</v>
      </c>
      <c r="BI15" s="121">
        <v>12</v>
      </c>
      <c r="BJ15" s="121">
        <v>7</v>
      </c>
      <c r="BK15" s="121" t="s">
        <v>42</v>
      </c>
      <c r="BL15" s="121">
        <v>12</v>
      </c>
      <c r="BM15" s="123">
        <v>1</v>
      </c>
      <c r="BN15" s="128">
        <v>11</v>
      </c>
      <c r="BO15" s="128">
        <v>5</v>
      </c>
      <c r="BP15" s="128" t="s">
        <v>38</v>
      </c>
      <c r="BQ15" s="128">
        <v>10</v>
      </c>
      <c r="BR15" s="130">
        <v>2</v>
      </c>
      <c r="BS15" s="121">
        <v>12</v>
      </c>
      <c r="BT15" s="121">
        <v>5</v>
      </c>
      <c r="BU15" s="121" t="s">
        <v>42</v>
      </c>
      <c r="BV15" s="121">
        <v>10</v>
      </c>
      <c r="BW15" s="123">
        <v>1</v>
      </c>
      <c r="BX15" s="124"/>
    </row>
    <row r="16" spans="1:76">
      <c r="G16" s="124"/>
      <c r="H16" s="124"/>
      <c r="I16" s="124"/>
      <c r="J16" s="124"/>
      <c r="K16" s="124"/>
      <c r="L16" s="124"/>
      <c r="M16" s="124"/>
      <c r="N16" s="124"/>
      <c r="O16" s="124"/>
      <c r="P16" s="128">
        <v>10</v>
      </c>
      <c r="Q16" s="128">
        <v>5</v>
      </c>
      <c r="R16" s="128" t="s">
        <v>25</v>
      </c>
      <c r="S16" s="128">
        <v>6</v>
      </c>
      <c r="T16" s="130">
        <v>4</v>
      </c>
      <c r="U16" s="128">
        <v>12</v>
      </c>
      <c r="V16" s="128">
        <v>4</v>
      </c>
      <c r="W16" s="128" t="s">
        <v>25</v>
      </c>
      <c r="X16" s="128">
        <v>7</v>
      </c>
      <c r="Y16" s="130">
        <v>2</v>
      </c>
      <c r="Z16" s="121">
        <v>11</v>
      </c>
      <c r="AA16" s="121">
        <v>7</v>
      </c>
      <c r="AB16" s="121" t="s">
        <v>25</v>
      </c>
      <c r="AC16" s="121">
        <v>5</v>
      </c>
      <c r="AD16" s="123">
        <v>3</v>
      </c>
      <c r="AE16" s="128">
        <v>12</v>
      </c>
      <c r="AF16" s="128">
        <v>3</v>
      </c>
      <c r="AG16" s="128" t="s">
        <v>25</v>
      </c>
      <c r="AH16" s="128">
        <v>9</v>
      </c>
      <c r="AI16" s="130">
        <v>2</v>
      </c>
      <c r="AJ16" s="121">
        <v>11</v>
      </c>
      <c r="AK16" s="121">
        <v>3</v>
      </c>
      <c r="AL16" s="121" t="s">
        <v>25</v>
      </c>
      <c r="AM16" s="121">
        <v>4</v>
      </c>
      <c r="AN16" s="123">
        <v>3</v>
      </c>
      <c r="AO16" s="128">
        <v>12</v>
      </c>
      <c r="AP16" s="128">
        <v>4</v>
      </c>
      <c r="AQ16" s="128" t="s">
        <v>25</v>
      </c>
      <c r="AR16" s="128">
        <v>6</v>
      </c>
      <c r="AS16" s="130">
        <v>2</v>
      </c>
      <c r="AT16" s="128">
        <v>12</v>
      </c>
      <c r="AU16" s="128">
        <v>1</v>
      </c>
      <c r="AV16" s="128" t="s">
        <v>25</v>
      </c>
      <c r="AW16" s="128">
        <v>11</v>
      </c>
      <c r="AX16" s="130">
        <v>2</v>
      </c>
      <c r="AY16" s="121">
        <v>13</v>
      </c>
      <c r="AZ16" s="121">
        <v>1</v>
      </c>
      <c r="BA16" s="121" t="s">
        <v>42</v>
      </c>
      <c r="BB16" s="121">
        <v>11</v>
      </c>
      <c r="BC16" s="123">
        <v>1</v>
      </c>
      <c r="BD16" s="128">
        <v>12</v>
      </c>
      <c r="BE16" s="128">
        <v>2</v>
      </c>
      <c r="BF16" s="128" t="s">
        <v>38</v>
      </c>
      <c r="BG16" s="128">
        <v>11</v>
      </c>
      <c r="BH16" s="130">
        <v>2</v>
      </c>
      <c r="BI16" s="121">
        <v>13</v>
      </c>
      <c r="BJ16" s="121">
        <v>9</v>
      </c>
      <c r="BK16" s="121" t="s">
        <v>42</v>
      </c>
      <c r="BL16" s="121">
        <v>14</v>
      </c>
      <c r="BM16" s="123">
        <v>1</v>
      </c>
      <c r="BN16" s="128">
        <v>12</v>
      </c>
      <c r="BO16" s="128">
        <v>4</v>
      </c>
      <c r="BP16" s="128" t="s">
        <v>38</v>
      </c>
      <c r="BQ16" s="128">
        <v>11</v>
      </c>
      <c r="BR16" s="130">
        <v>2</v>
      </c>
      <c r="BS16" s="121">
        <v>13</v>
      </c>
      <c r="BT16" s="121">
        <v>7</v>
      </c>
      <c r="BU16" s="121" t="s">
        <v>42</v>
      </c>
      <c r="BV16" s="121">
        <v>12</v>
      </c>
      <c r="BW16" s="123">
        <v>1</v>
      </c>
      <c r="BX16" s="124"/>
    </row>
    <row r="17" spans="1:76">
      <c r="G17" s="124"/>
      <c r="H17" s="124"/>
      <c r="I17" s="124"/>
      <c r="J17" s="124"/>
      <c r="K17" s="124"/>
      <c r="L17" s="124"/>
      <c r="M17" s="124"/>
      <c r="N17" s="124"/>
      <c r="O17" s="124"/>
      <c r="P17" s="128">
        <v>11</v>
      </c>
      <c r="Q17" s="128">
        <v>4</v>
      </c>
      <c r="R17" s="128" t="s">
        <v>25</v>
      </c>
      <c r="S17" s="128">
        <v>2</v>
      </c>
      <c r="T17" s="130">
        <v>4</v>
      </c>
      <c r="U17" s="128">
        <v>13</v>
      </c>
      <c r="V17" s="128">
        <v>2</v>
      </c>
      <c r="W17" s="128" t="s">
        <v>25</v>
      </c>
      <c r="X17" s="128">
        <v>5</v>
      </c>
      <c r="Y17" s="130">
        <v>2</v>
      </c>
      <c r="Z17" s="121">
        <v>12</v>
      </c>
      <c r="AA17" s="121">
        <v>1</v>
      </c>
      <c r="AB17" s="121" t="s">
        <v>25</v>
      </c>
      <c r="AC17" s="121">
        <v>6</v>
      </c>
      <c r="AD17" s="123">
        <v>3</v>
      </c>
      <c r="AE17" s="128">
        <v>13</v>
      </c>
      <c r="AF17" s="128">
        <v>5</v>
      </c>
      <c r="AG17" s="128" t="s">
        <v>25</v>
      </c>
      <c r="AH17" s="128">
        <v>7</v>
      </c>
      <c r="AI17" s="130">
        <v>2</v>
      </c>
      <c r="AJ17" s="121">
        <v>12</v>
      </c>
      <c r="AK17" s="121">
        <v>2</v>
      </c>
      <c r="AL17" s="121" t="s">
        <v>25</v>
      </c>
      <c r="AM17" s="121">
        <v>5</v>
      </c>
      <c r="AN17" s="123">
        <v>3</v>
      </c>
      <c r="AO17" s="128">
        <v>13</v>
      </c>
      <c r="AP17" s="128">
        <v>2</v>
      </c>
      <c r="AQ17" s="128" t="s">
        <v>25</v>
      </c>
      <c r="AR17" s="128">
        <v>8</v>
      </c>
      <c r="AS17" s="130">
        <v>2</v>
      </c>
      <c r="AT17" s="127"/>
      <c r="AU17" s="121" t="s">
        <v>44</v>
      </c>
      <c r="AV17" s="126"/>
      <c r="AW17" s="126"/>
      <c r="AX17" s="123">
        <v>3</v>
      </c>
      <c r="AY17" s="127"/>
      <c r="AZ17" s="128" t="s">
        <v>43</v>
      </c>
      <c r="BA17" s="128"/>
      <c r="BB17" s="128"/>
      <c r="BC17" s="130">
        <v>2</v>
      </c>
      <c r="BD17" s="128">
        <v>13</v>
      </c>
      <c r="BE17" s="128">
        <v>14</v>
      </c>
      <c r="BF17" s="128" t="s">
        <v>38</v>
      </c>
      <c r="BG17" s="128">
        <v>12</v>
      </c>
      <c r="BH17" s="130">
        <v>2</v>
      </c>
      <c r="BI17" s="121">
        <v>14</v>
      </c>
      <c r="BJ17" s="121">
        <v>11</v>
      </c>
      <c r="BK17" s="121" t="s">
        <v>42</v>
      </c>
      <c r="BL17" s="121">
        <v>15</v>
      </c>
      <c r="BM17" s="123">
        <v>1</v>
      </c>
      <c r="BN17" s="128">
        <v>13</v>
      </c>
      <c r="BO17" s="128">
        <v>3</v>
      </c>
      <c r="BP17" s="128" t="s">
        <v>38</v>
      </c>
      <c r="BQ17" s="128">
        <v>12</v>
      </c>
      <c r="BR17" s="130">
        <v>2</v>
      </c>
      <c r="BS17" s="121">
        <v>14</v>
      </c>
      <c r="BT17" s="121">
        <v>9</v>
      </c>
      <c r="BU17" s="121" t="s">
        <v>42</v>
      </c>
      <c r="BV17" s="121">
        <v>14</v>
      </c>
      <c r="BW17" s="123">
        <v>1</v>
      </c>
      <c r="BX17" s="124"/>
    </row>
    <row r="18" spans="1:76">
      <c r="G18" s="124"/>
      <c r="H18" s="124"/>
      <c r="I18" s="124"/>
      <c r="J18" s="124"/>
      <c r="K18" s="124"/>
      <c r="L18" s="124"/>
      <c r="M18" s="124"/>
      <c r="N18" s="124"/>
      <c r="O18" s="124"/>
      <c r="P18" s="128">
        <v>12</v>
      </c>
      <c r="Q18" s="128">
        <v>1</v>
      </c>
      <c r="R18" s="128" t="s">
        <v>25</v>
      </c>
      <c r="S18" s="128">
        <v>3</v>
      </c>
      <c r="T18" s="130">
        <v>4</v>
      </c>
      <c r="U18" s="128">
        <v>14</v>
      </c>
      <c r="V18" s="128">
        <v>1</v>
      </c>
      <c r="W18" s="128" t="s">
        <v>25</v>
      </c>
      <c r="X18" s="128">
        <v>3</v>
      </c>
      <c r="Y18" s="130">
        <v>2</v>
      </c>
      <c r="Z18" s="127"/>
      <c r="AA18" s="128" t="s">
        <v>45</v>
      </c>
      <c r="AB18" s="131"/>
      <c r="AC18" s="131"/>
      <c r="AD18" s="130">
        <v>4</v>
      </c>
      <c r="AE18" s="128">
        <v>14</v>
      </c>
      <c r="AF18" s="128">
        <v>6</v>
      </c>
      <c r="AG18" s="128" t="s">
        <v>25</v>
      </c>
      <c r="AH18" s="128">
        <v>1</v>
      </c>
      <c r="AI18" s="130">
        <v>2</v>
      </c>
      <c r="AJ18" s="121">
        <v>13</v>
      </c>
      <c r="AK18" s="121">
        <v>10</v>
      </c>
      <c r="AL18" s="121" t="s">
        <v>25</v>
      </c>
      <c r="AM18" s="121">
        <v>6</v>
      </c>
      <c r="AN18" s="123">
        <v>3</v>
      </c>
      <c r="AO18" s="128">
        <v>14</v>
      </c>
      <c r="AP18" s="128">
        <v>3</v>
      </c>
      <c r="AQ18" s="128" t="s">
        <v>25</v>
      </c>
      <c r="AR18" s="128">
        <v>10</v>
      </c>
      <c r="AS18" s="130">
        <v>2</v>
      </c>
      <c r="AT18" s="121">
        <v>13</v>
      </c>
      <c r="AU18" s="121">
        <v>4</v>
      </c>
      <c r="AV18" s="121" t="s">
        <v>25</v>
      </c>
      <c r="AW18" s="121">
        <v>5</v>
      </c>
      <c r="AX18" s="123">
        <v>3</v>
      </c>
      <c r="AY18" s="128">
        <v>14</v>
      </c>
      <c r="AZ18" s="128">
        <v>4</v>
      </c>
      <c r="BA18" s="128" t="s">
        <v>38</v>
      </c>
      <c r="BB18" s="128">
        <v>6</v>
      </c>
      <c r="BC18" s="130">
        <v>2</v>
      </c>
      <c r="BD18" s="128">
        <v>14</v>
      </c>
      <c r="BE18" s="128">
        <v>1</v>
      </c>
      <c r="BF18" s="128" t="s">
        <v>38</v>
      </c>
      <c r="BG18" s="128">
        <v>13</v>
      </c>
      <c r="BH18" s="130">
        <v>2</v>
      </c>
      <c r="BI18" s="121">
        <v>15</v>
      </c>
      <c r="BJ18" s="121">
        <v>1</v>
      </c>
      <c r="BK18" s="121" t="s">
        <v>42</v>
      </c>
      <c r="BL18" s="121">
        <v>13</v>
      </c>
      <c r="BM18" s="123">
        <v>1</v>
      </c>
      <c r="BN18" s="128">
        <v>14</v>
      </c>
      <c r="BO18" s="128">
        <v>2</v>
      </c>
      <c r="BP18" s="128" t="s">
        <v>38</v>
      </c>
      <c r="BQ18" s="128">
        <v>13</v>
      </c>
      <c r="BR18" s="130">
        <v>2</v>
      </c>
      <c r="BS18" s="121">
        <v>15</v>
      </c>
      <c r="BT18" s="121">
        <v>11</v>
      </c>
      <c r="BU18" s="121" t="s">
        <v>42</v>
      </c>
      <c r="BV18" s="121">
        <v>16</v>
      </c>
      <c r="BW18" s="123">
        <v>1</v>
      </c>
      <c r="BX18" s="124"/>
    </row>
    <row r="19" spans="1:76">
      <c r="B19" s="124"/>
      <c r="C19" s="124"/>
      <c r="D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1" t="s">
        <v>46</v>
      </c>
      <c r="R19" s="121"/>
      <c r="S19" s="121"/>
      <c r="T19" s="123">
        <v>5</v>
      </c>
      <c r="U19" s="127"/>
      <c r="V19" s="121" t="s">
        <v>44</v>
      </c>
      <c r="W19" s="121"/>
      <c r="X19" s="121"/>
      <c r="Y19" s="123">
        <v>3</v>
      </c>
      <c r="Z19" s="128">
        <v>13</v>
      </c>
      <c r="AA19" s="128">
        <v>8</v>
      </c>
      <c r="AB19" s="128" t="s">
        <v>25</v>
      </c>
      <c r="AC19" s="128">
        <v>2</v>
      </c>
      <c r="AD19" s="130">
        <v>4</v>
      </c>
      <c r="AE19" s="128">
        <v>15</v>
      </c>
      <c r="AF19" s="128">
        <v>4</v>
      </c>
      <c r="AG19" s="128" t="s">
        <v>25</v>
      </c>
      <c r="AH19" s="128">
        <v>8</v>
      </c>
      <c r="AI19" s="130">
        <v>2</v>
      </c>
      <c r="AJ19" s="121">
        <v>14</v>
      </c>
      <c r="AK19" s="121">
        <v>9</v>
      </c>
      <c r="AL19" s="121" t="s">
        <v>25</v>
      </c>
      <c r="AM19" s="121">
        <v>7</v>
      </c>
      <c r="AN19" s="123">
        <v>3</v>
      </c>
      <c r="AO19" s="128">
        <v>15</v>
      </c>
      <c r="AP19" s="128">
        <v>5</v>
      </c>
      <c r="AQ19" s="128" t="s">
        <v>25</v>
      </c>
      <c r="AR19" s="128">
        <v>11</v>
      </c>
      <c r="AS19" s="130">
        <v>2</v>
      </c>
      <c r="AT19" s="121">
        <v>14</v>
      </c>
      <c r="AU19" s="121">
        <v>3</v>
      </c>
      <c r="AV19" s="121" t="s">
        <v>25</v>
      </c>
      <c r="AW19" s="121">
        <v>6</v>
      </c>
      <c r="AX19" s="123">
        <v>3</v>
      </c>
      <c r="AY19" s="128">
        <v>15</v>
      </c>
      <c r="AZ19" s="128">
        <v>2</v>
      </c>
      <c r="BA19" s="128" t="s">
        <v>38</v>
      </c>
      <c r="BB19" s="128">
        <v>8</v>
      </c>
      <c r="BC19" s="130">
        <v>2</v>
      </c>
      <c r="BD19" s="124"/>
      <c r="BE19" s="121" t="s">
        <v>44</v>
      </c>
      <c r="BF19" s="121"/>
      <c r="BG19" s="121"/>
      <c r="BH19" s="123">
        <v>3</v>
      </c>
      <c r="BI19" s="124"/>
      <c r="BJ19" s="128" t="s">
        <v>43</v>
      </c>
      <c r="BK19" s="128"/>
      <c r="BL19" s="128"/>
      <c r="BM19" s="130">
        <v>2</v>
      </c>
      <c r="BN19" s="128">
        <v>15</v>
      </c>
      <c r="BO19" s="128">
        <v>16</v>
      </c>
      <c r="BP19" s="128" t="s">
        <v>38</v>
      </c>
      <c r="BQ19" s="128">
        <v>14</v>
      </c>
      <c r="BR19" s="130">
        <v>2</v>
      </c>
      <c r="BS19" s="121">
        <v>16</v>
      </c>
      <c r="BT19" s="121">
        <v>13</v>
      </c>
      <c r="BU19" s="121" t="s">
        <v>42</v>
      </c>
      <c r="BV19" s="121">
        <v>17</v>
      </c>
      <c r="BW19" s="123">
        <v>1</v>
      </c>
      <c r="BX19" s="124"/>
    </row>
    <row r="20" spans="1:76">
      <c r="B20" s="124"/>
      <c r="C20" s="124"/>
      <c r="D20" s="124"/>
      <c r="G20" s="124"/>
      <c r="H20" s="124"/>
      <c r="I20" s="124"/>
      <c r="J20" s="124"/>
      <c r="K20" s="124"/>
      <c r="L20" s="124"/>
      <c r="M20" s="124"/>
      <c r="N20" s="124"/>
      <c r="O20" s="124"/>
      <c r="P20" s="121">
        <v>13</v>
      </c>
      <c r="Q20" s="121">
        <v>4</v>
      </c>
      <c r="R20" s="121" t="s">
        <v>25</v>
      </c>
      <c r="S20" s="121">
        <v>5</v>
      </c>
      <c r="T20" s="123">
        <v>5</v>
      </c>
      <c r="U20" s="121">
        <v>15</v>
      </c>
      <c r="V20" s="121">
        <v>6</v>
      </c>
      <c r="W20" s="121" t="s">
        <v>42</v>
      </c>
      <c r="X20" s="121">
        <v>7</v>
      </c>
      <c r="Y20" s="123">
        <v>3</v>
      </c>
      <c r="Z20" s="128">
        <v>14</v>
      </c>
      <c r="AA20" s="128">
        <v>7</v>
      </c>
      <c r="AB20" s="128" t="s">
        <v>25</v>
      </c>
      <c r="AC20" s="128">
        <v>3</v>
      </c>
      <c r="AD20" s="130">
        <v>4</v>
      </c>
      <c r="AE20" s="128">
        <v>16</v>
      </c>
      <c r="AF20" s="128">
        <v>2</v>
      </c>
      <c r="AG20" s="128" t="s">
        <v>25</v>
      </c>
      <c r="AH20" s="128">
        <v>9</v>
      </c>
      <c r="AI20" s="130">
        <v>2</v>
      </c>
      <c r="AJ20" s="121">
        <v>15</v>
      </c>
      <c r="AK20" s="121">
        <v>1</v>
      </c>
      <c r="AL20" s="121" t="s">
        <v>25</v>
      </c>
      <c r="AM20" s="121">
        <v>8</v>
      </c>
      <c r="AN20" s="123">
        <v>3</v>
      </c>
      <c r="AO20" s="128">
        <v>16</v>
      </c>
      <c r="AP20" s="128">
        <v>7</v>
      </c>
      <c r="AQ20" s="128" t="s">
        <v>25</v>
      </c>
      <c r="AR20" s="128">
        <v>9</v>
      </c>
      <c r="AS20" s="130">
        <v>2</v>
      </c>
      <c r="AT20" s="121">
        <v>15</v>
      </c>
      <c r="AU20" s="121">
        <v>2</v>
      </c>
      <c r="AV20" s="121" t="s">
        <v>25</v>
      </c>
      <c r="AW20" s="121">
        <v>7</v>
      </c>
      <c r="AX20" s="123">
        <v>3</v>
      </c>
      <c r="AY20" s="128">
        <v>16</v>
      </c>
      <c r="AZ20" s="128">
        <v>3</v>
      </c>
      <c r="BA20" s="128" t="s">
        <v>38</v>
      </c>
      <c r="BB20" s="128">
        <v>10</v>
      </c>
      <c r="BC20" s="130">
        <v>2</v>
      </c>
      <c r="BD20" s="121">
        <v>15</v>
      </c>
      <c r="BE20" s="121">
        <v>5</v>
      </c>
      <c r="BF20" s="121" t="s">
        <v>38</v>
      </c>
      <c r="BG20" s="121">
        <v>6</v>
      </c>
      <c r="BH20" s="123">
        <v>3</v>
      </c>
      <c r="BI20" s="128">
        <v>16</v>
      </c>
      <c r="BJ20" s="128">
        <v>4</v>
      </c>
      <c r="BK20" s="128" t="s">
        <v>38</v>
      </c>
      <c r="BL20" s="128">
        <v>6</v>
      </c>
      <c r="BM20" s="130">
        <v>2</v>
      </c>
      <c r="BN20" s="128">
        <v>16</v>
      </c>
      <c r="BO20" s="128">
        <v>1</v>
      </c>
      <c r="BP20" s="128" t="s">
        <v>38</v>
      </c>
      <c r="BQ20" s="128">
        <v>15</v>
      </c>
      <c r="BR20" s="130">
        <v>2</v>
      </c>
      <c r="BS20" s="121">
        <v>17</v>
      </c>
      <c r="BT20" s="121">
        <v>1</v>
      </c>
      <c r="BU20" s="121" t="s">
        <v>42</v>
      </c>
      <c r="BV20" s="121">
        <v>15</v>
      </c>
      <c r="BW20" s="123">
        <v>1</v>
      </c>
      <c r="BX20" s="124"/>
    </row>
    <row r="21" spans="1:76">
      <c r="A21" s="120"/>
      <c r="B21" s="124"/>
      <c r="C21" s="124"/>
      <c r="D21" s="124"/>
      <c r="G21" s="124"/>
      <c r="H21" s="124"/>
      <c r="I21" s="124"/>
      <c r="J21" s="124"/>
      <c r="K21" s="124"/>
      <c r="L21" s="124"/>
      <c r="M21" s="124"/>
      <c r="N21" s="124"/>
      <c r="O21" s="124"/>
      <c r="P21" s="121">
        <v>14</v>
      </c>
      <c r="Q21" s="121">
        <v>3</v>
      </c>
      <c r="R21" s="121" t="s">
        <v>25</v>
      </c>
      <c r="S21" s="121">
        <v>6</v>
      </c>
      <c r="T21" s="123">
        <v>5</v>
      </c>
      <c r="U21" s="121">
        <v>16</v>
      </c>
      <c r="V21" s="121">
        <v>4</v>
      </c>
      <c r="W21" s="121" t="s">
        <v>42</v>
      </c>
      <c r="X21" s="121">
        <v>5</v>
      </c>
      <c r="Y21" s="123">
        <v>3</v>
      </c>
      <c r="Z21" s="128">
        <v>15</v>
      </c>
      <c r="AA21" s="128">
        <v>6</v>
      </c>
      <c r="AB21" s="128" t="s">
        <v>25</v>
      </c>
      <c r="AC21" s="128">
        <v>4</v>
      </c>
      <c r="AD21" s="130">
        <v>4</v>
      </c>
      <c r="AE21" s="128">
        <v>17</v>
      </c>
      <c r="AF21" s="128">
        <v>3</v>
      </c>
      <c r="AG21" s="128" t="s">
        <v>25</v>
      </c>
      <c r="AH21" s="128">
        <v>7</v>
      </c>
      <c r="AI21" s="130">
        <v>2</v>
      </c>
      <c r="AJ21" s="127"/>
      <c r="AK21" s="128" t="s">
        <v>45</v>
      </c>
      <c r="AL21" s="131"/>
      <c r="AM21" s="131"/>
      <c r="AN21" s="130">
        <v>4</v>
      </c>
      <c r="AO21" s="128">
        <v>17</v>
      </c>
      <c r="AP21" s="128">
        <v>6</v>
      </c>
      <c r="AQ21" s="128" t="s">
        <v>25</v>
      </c>
      <c r="AR21" s="128">
        <v>1</v>
      </c>
      <c r="AS21" s="130">
        <v>2</v>
      </c>
      <c r="AT21" s="121">
        <v>16</v>
      </c>
      <c r="AU21" s="121">
        <v>12</v>
      </c>
      <c r="AV21" s="121" t="s">
        <v>25</v>
      </c>
      <c r="AW21" s="121">
        <v>8</v>
      </c>
      <c r="AX21" s="123">
        <v>3</v>
      </c>
      <c r="AY21" s="128">
        <v>17</v>
      </c>
      <c r="AZ21" s="128">
        <v>5</v>
      </c>
      <c r="BA21" s="128" t="s">
        <v>38</v>
      </c>
      <c r="BB21" s="128">
        <v>12</v>
      </c>
      <c r="BC21" s="130">
        <v>2</v>
      </c>
      <c r="BD21" s="121">
        <v>16</v>
      </c>
      <c r="BE21" s="121">
        <v>4</v>
      </c>
      <c r="BF21" s="121" t="s">
        <v>38</v>
      </c>
      <c r="BG21" s="121">
        <v>7</v>
      </c>
      <c r="BH21" s="123">
        <v>3</v>
      </c>
      <c r="BI21" s="128">
        <v>17</v>
      </c>
      <c r="BJ21" s="128">
        <v>2</v>
      </c>
      <c r="BK21" s="128" t="s">
        <v>38</v>
      </c>
      <c r="BL21" s="128">
        <v>8</v>
      </c>
      <c r="BM21" s="130">
        <v>2</v>
      </c>
      <c r="BN21" s="124"/>
      <c r="BO21" s="121" t="s">
        <v>44</v>
      </c>
      <c r="BP21" s="121"/>
      <c r="BQ21" s="121"/>
      <c r="BR21" s="123">
        <v>3</v>
      </c>
      <c r="BS21" s="124"/>
      <c r="BT21" s="128" t="s">
        <v>43</v>
      </c>
      <c r="BU21" s="128"/>
      <c r="BV21" s="128"/>
      <c r="BW21" s="130">
        <v>2</v>
      </c>
      <c r="BX21" s="124"/>
    </row>
    <row r="22" spans="1:76">
      <c r="A22" s="120"/>
      <c r="B22" s="124"/>
      <c r="C22" s="124"/>
      <c r="D22" s="124"/>
      <c r="G22" s="124"/>
      <c r="H22" s="124"/>
      <c r="I22" s="124"/>
      <c r="J22" s="124"/>
      <c r="K22" s="124"/>
      <c r="L22" s="124"/>
      <c r="M22" s="124"/>
      <c r="N22" s="124"/>
      <c r="O22" s="124"/>
      <c r="P22" s="121">
        <v>15</v>
      </c>
      <c r="Q22" s="121">
        <v>1</v>
      </c>
      <c r="R22" s="121" t="s">
        <v>25</v>
      </c>
      <c r="S22" s="121">
        <v>2</v>
      </c>
      <c r="T22" s="123">
        <v>5</v>
      </c>
      <c r="U22" s="121">
        <v>17</v>
      </c>
      <c r="V22" s="121">
        <v>2</v>
      </c>
      <c r="W22" s="121" t="s">
        <v>42</v>
      </c>
      <c r="X22" s="121">
        <v>3</v>
      </c>
      <c r="Y22" s="123">
        <v>3</v>
      </c>
      <c r="Z22" s="128">
        <v>16</v>
      </c>
      <c r="AA22" s="128">
        <v>1</v>
      </c>
      <c r="AB22" s="128" t="s">
        <v>25</v>
      </c>
      <c r="AC22" s="128">
        <v>5</v>
      </c>
      <c r="AD22" s="130">
        <v>4</v>
      </c>
      <c r="AE22" s="128">
        <v>18</v>
      </c>
      <c r="AF22" s="128">
        <v>1</v>
      </c>
      <c r="AG22" s="128" t="s">
        <v>25</v>
      </c>
      <c r="AH22" s="128">
        <v>5</v>
      </c>
      <c r="AI22" s="130">
        <v>2</v>
      </c>
      <c r="AJ22" s="128">
        <v>16</v>
      </c>
      <c r="AK22" s="128">
        <v>2</v>
      </c>
      <c r="AL22" s="128" t="s">
        <v>25</v>
      </c>
      <c r="AM22" s="128">
        <v>3</v>
      </c>
      <c r="AN22" s="130">
        <v>4</v>
      </c>
      <c r="AO22" s="128">
        <v>18</v>
      </c>
      <c r="AP22" s="128">
        <v>4</v>
      </c>
      <c r="AQ22" s="128" t="s">
        <v>25</v>
      </c>
      <c r="AR22" s="128">
        <v>8</v>
      </c>
      <c r="AS22" s="130">
        <v>2</v>
      </c>
      <c r="AT22" s="121">
        <v>17</v>
      </c>
      <c r="AU22" s="121">
        <v>11</v>
      </c>
      <c r="AV22" s="121" t="s">
        <v>25</v>
      </c>
      <c r="AW22" s="121">
        <v>9</v>
      </c>
      <c r="AX22" s="123">
        <v>3</v>
      </c>
      <c r="AY22" s="128">
        <v>18</v>
      </c>
      <c r="AZ22" s="128">
        <v>7</v>
      </c>
      <c r="BA22" s="128" t="s">
        <v>38</v>
      </c>
      <c r="BB22" s="128">
        <v>13</v>
      </c>
      <c r="BC22" s="130">
        <v>2</v>
      </c>
      <c r="BD22" s="121">
        <v>17</v>
      </c>
      <c r="BE22" s="121">
        <v>3</v>
      </c>
      <c r="BF22" s="121" t="s">
        <v>38</v>
      </c>
      <c r="BG22" s="121">
        <v>8</v>
      </c>
      <c r="BH22" s="123">
        <v>3</v>
      </c>
      <c r="BI22" s="128">
        <v>18</v>
      </c>
      <c r="BJ22" s="128">
        <v>3</v>
      </c>
      <c r="BK22" s="128" t="s">
        <v>38</v>
      </c>
      <c r="BL22" s="128">
        <v>10</v>
      </c>
      <c r="BM22" s="130">
        <v>2</v>
      </c>
      <c r="BN22" s="121">
        <v>17</v>
      </c>
      <c r="BO22" s="121">
        <v>6</v>
      </c>
      <c r="BP22" s="121" t="s">
        <v>38</v>
      </c>
      <c r="BQ22" s="121">
        <v>7</v>
      </c>
      <c r="BR22" s="123">
        <v>3</v>
      </c>
      <c r="BS22" s="128">
        <v>18</v>
      </c>
      <c r="BT22" s="128">
        <v>4</v>
      </c>
      <c r="BU22" s="128" t="s">
        <v>38</v>
      </c>
      <c r="BV22" s="128">
        <v>6</v>
      </c>
      <c r="BW22" s="130">
        <v>2</v>
      </c>
      <c r="BX22" s="124"/>
    </row>
    <row r="23" spans="1:76">
      <c r="I23" s="124"/>
      <c r="J23" s="124"/>
      <c r="K23" s="124"/>
      <c r="L23" s="124"/>
      <c r="M23" s="124"/>
      <c r="N23" s="124"/>
      <c r="O23" s="124"/>
      <c r="P23" s="124"/>
      <c r="Q23" s="127"/>
      <c r="R23" s="127"/>
      <c r="S23" s="127"/>
      <c r="T23" s="127"/>
      <c r="U23" s="121">
        <v>18</v>
      </c>
      <c r="V23" s="121">
        <v>1</v>
      </c>
      <c r="W23" s="121" t="s">
        <v>42</v>
      </c>
      <c r="X23" s="121">
        <v>7</v>
      </c>
      <c r="Y23" s="123">
        <v>3</v>
      </c>
      <c r="Z23" s="127"/>
      <c r="AA23" s="121" t="s">
        <v>46</v>
      </c>
      <c r="AB23" s="126"/>
      <c r="AC23" s="126"/>
      <c r="AD23" s="123">
        <v>5</v>
      </c>
      <c r="AE23" s="127"/>
      <c r="AF23" s="121" t="s">
        <v>44</v>
      </c>
      <c r="AG23" s="126"/>
      <c r="AH23" s="126"/>
      <c r="AI23" s="123">
        <v>3</v>
      </c>
      <c r="AJ23" s="128">
        <v>17</v>
      </c>
      <c r="AK23" s="128">
        <v>10</v>
      </c>
      <c r="AL23" s="128" t="s">
        <v>25</v>
      </c>
      <c r="AM23" s="128">
        <v>4</v>
      </c>
      <c r="AN23" s="130">
        <v>4</v>
      </c>
      <c r="AO23" s="128">
        <v>19</v>
      </c>
      <c r="AP23" s="128">
        <v>2</v>
      </c>
      <c r="AQ23" s="128" t="s">
        <v>25</v>
      </c>
      <c r="AR23" s="128">
        <v>10</v>
      </c>
      <c r="AS23" s="130">
        <v>2</v>
      </c>
      <c r="AT23" s="121">
        <v>18</v>
      </c>
      <c r="AU23" s="121">
        <v>1</v>
      </c>
      <c r="AV23" s="121" t="s">
        <v>25</v>
      </c>
      <c r="AW23" s="121">
        <v>10</v>
      </c>
      <c r="AX23" s="123">
        <v>3</v>
      </c>
      <c r="AY23" s="128">
        <v>19</v>
      </c>
      <c r="AZ23" s="128">
        <v>9</v>
      </c>
      <c r="BA23" s="128" t="s">
        <v>38</v>
      </c>
      <c r="BB23" s="128">
        <v>11</v>
      </c>
      <c r="BC23" s="130">
        <v>2</v>
      </c>
      <c r="BD23" s="121">
        <v>18</v>
      </c>
      <c r="BE23" s="121">
        <v>2</v>
      </c>
      <c r="BF23" s="121" t="s">
        <v>38</v>
      </c>
      <c r="BG23" s="121">
        <v>9</v>
      </c>
      <c r="BH23" s="123">
        <v>3</v>
      </c>
      <c r="BI23" s="128">
        <v>19</v>
      </c>
      <c r="BJ23" s="128">
        <v>5</v>
      </c>
      <c r="BK23" s="128" t="s">
        <v>38</v>
      </c>
      <c r="BL23" s="128">
        <v>12</v>
      </c>
      <c r="BM23" s="130">
        <v>2</v>
      </c>
      <c r="BN23" s="121">
        <v>18</v>
      </c>
      <c r="BO23" s="121">
        <v>5</v>
      </c>
      <c r="BP23" s="121" t="s">
        <v>38</v>
      </c>
      <c r="BQ23" s="121">
        <v>8</v>
      </c>
      <c r="BR23" s="123">
        <v>3</v>
      </c>
      <c r="BS23" s="128">
        <v>19</v>
      </c>
      <c r="BT23" s="128">
        <v>2</v>
      </c>
      <c r="BU23" s="128" t="s">
        <v>38</v>
      </c>
      <c r="BV23" s="128">
        <v>8</v>
      </c>
      <c r="BW23" s="130">
        <v>2</v>
      </c>
      <c r="BX23" s="124"/>
    </row>
    <row r="24" spans="1:76">
      <c r="B24" s="124"/>
      <c r="C24" s="124"/>
      <c r="D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7"/>
      <c r="R24" s="127"/>
      <c r="S24" s="127"/>
      <c r="T24" s="127"/>
      <c r="U24" s="121">
        <v>19</v>
      </c>
      <c r="V24" s="121">
        <v>5</v>
      </c>
      <c r="W24" s="121" t="s">
        <v>42</v>
      </c>
      <c r="X24" s="121">
        <v>6</v>
      </c>
      <c r="Y24" s="123">
        <v>3</v>
      </c>
      <c r="Z24" s="121">
        <v>17</v>
      </c>
      <c r="AA24" s="121">
        <v>7</v>
      </c>
      <c r="AB24" s="121" t="s">
        <v>25</v>
      </c>
      <c r="AC24" s="121">
        <v>8</v>
      </c>
      <c r="AD24" s="123">
        <v>5</v>
      </c>
      <c r="AE24" s="121">
        <v>19</v>
      </c>
      <c r="AF24" s="121">
        <v>6</v>
      </c>
      <c r="AG24" s="121" t="s">
        <v>25</v>
      </c>
      <c r="AH24" s="121">
        <v>8</v>
      </c>
      <c r="AI24" s="123">
        <v>3</v>
      </c>
      <c r="AJ24" s="128">
        <v>18</v>
      </c>
      <c r="AK24" s="128">
        <v>9</v>
      </c>
      <c r="AL24" s="128" t="s">
        <v>25</v>
      </c>
      <c r="AM24" s="128">
        <v>5</v>
      </c>
      <c r="AN24" s="130">
        <v>4</v>
      </c>
      <c r="AO24" s="128">
        <v>20</v>
      </c>
      <c r="AP24" s="128">
        <v>3</v>
      </c>
      <c r="AQ24" s="128" t="s">
        <v>25</v>
      </c>
      <c r="AR24" s="128">
        <v>11</v>
      </c>
      <c r="AS24" s="130">
        <v>2</v>
      </c>
      <c r="AT24" s="127"/>
      <c r="AU24" s="128" t="s">
        <v>45</v>
      </c>
      <c r="AV24" s="131"/>
      <c r="AW24" s="131"/>
      <c r="AX24" s="130">
        <v>4</v>
      </c>
      <c r="AY24" s="128">
        <v>20</v>
      </c>
      <c r="AZ24" s="128">
        <v>6</v>
      </c>
      <c r="BA24" s="128" t="s">
        <v>38</v>
      </c>
      <c r="BB24" s="128">
        <v>1</v>
      </c>
      <c r="BC24" s="130">
        <v>2</v>
      </c>
      <c r="BD24" s="121">
        <v>19</v>
      </c>
      <c r="BE24" s="121">
        <v>14</v>
      </c>
      <c r="BF24" s="121" t="s">
        <v>38</v>
      </c>
      <c r="BG24" s="121">
        <v>10</v>
      </c>
      <c r="BH24" s="123">
        <v>3</v>
      </c>
      <c r="BI24" s="128">
        <v>20</v>
      </c>
      <c r="BJ24" s="128">
        <v>7</v>
      </c>
      <c r="BK24" s="128" t="s">
        <v>38</v>
      </c>
      <c r="BL24" s="128">
        <v>14</v>
      </c>
      <c r="BM24" s="130">
        <v>2</v>
      </c>
      <c r="BN24" s="121">
        <v>19</v>
      </c>
      <c r="BO24" s="121">
        <v>4</v>
      </c>
      <c r="BP24" s="121" t="s">
        <v>38</v>
      </c>
      <c r="BQ24" s="121">
        <v>9</v>
      </c>
      <c r="BR24" s="123">
        <v>3</v>
      </c>
      <c r="BS24" s="128">
        <v>20</v>
      </c>
      <c r="BT24" s="128">
        <v>3</v>
      </c>
      <c r="BU24" s="128" t="s">
        <v>38</v>
      </c>
      <c r="BV24" s="128">
        <v>10</v>
      </c>
      <c r="BW24" s="130">
        <v>2</v>
      </c>
      <c r="BX24" s="124"/>
    </row>
    <row r="25" spans="1:76">
      <c r="B25" s="124"/>
      <c r="C25" s="124"/>
      <c r="D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7"/>
      <c r="R25" s="127"/>
      <c r="S25" s="127"/>
      <c r="T25" s="127"/>
      <c r="U25" s="121">
        <v>20</v>
      </c>
      <c r="V25" s="121">
        <v>3</v>
      </c>
      <c r="W25" s="121" t="s">
        <v>42</v>
      </c>
      <c r="X25" s="121">
        <v>4</v>
      </c>
      <c r="Y25" s="123">
        <v>3</v>
      </c>
      <c r="Z25" s="121">
        <v>18</v>
      </c>
      <c r="AA25" s="121">
        <v>6</v>
      </c>
      <c r="AB25" s="121" t="s">
        <v>25</v>
      </c>
      <c r="AC25" s="121">
        <v>2</v>
      </c>
      <c r="AD25" s="123">
        <v>5</v>
      </c>
      <c r="AE25" s="121">
        <v>20</v>
      </c>
      <c r="AF25" s="121">
        <v>4</v>
      </c>
      <c r="AG25" s="121" t="s">
        <v>25</v>
      </c>
      <c r="AH25" s="121">
        <v>9</v>
      </c>
      <c r="AI25" s="123">
        <v>3</v>
      </c>
      <c r="AJ25" s="128">
        <v>19</v>
      </c>
      <c r="AK25" s="128">
        <v>8</v>
      </c>
      <c r="AL25" s="128" t="s">
        <v>25</v>
      </c>
      <c r="AM25" s="128">
        <v>6</v>
      </c>
      <c r="AN25" s="130">
        <v>4</v>
      </c>
      <c r="AO25" s="128">
        <v>21</v>
      </c>
      <c r="AP25" s="128">
        <v>5</v>
      </c>
      <c r="AQ25" s="128" t="s">
        <v>25</v>
      </c>
      <c r="AR25" s="128">
        <v>9</v>
      </c>
      <c r="AS25" s="130">
        <v>2</v>
      </c>
      <c r="AT25" s="128">
        <v>19</v>
      </c>
      <c r="AU25" s="128">
        <v>3</v>
      </c>
      <c r="AV25" s="128" t="s">
        <v>25</v>
      </c>
      <c r="AW25" s="128">
        <v>4</v>
      </c>
      <c r="AX25" s="130">
        <v>4</v>
      </c>
      <c r="AY25" s="128">
        <v>21</v>
      </c>
      <c r="AZ25" s="128">
        <v>4</v>
      </c>
      <c r="BA25" s="128" t="s">
        <v>38</v>
      </c>
      <c r="BB25" s="128">
        <v>8</v>
      </c>
      <c r="BC25" s="130">
        <v>2</v>
      </c>
      <c r="BD25" s="121">
        <v>20</v>
      </c>
      <c r="BE25" s="121">
        <v>13</v>
      </c>
      <c r="BF25" s="121" t="s">
        <v>38</v>
      </c>
      <c r="BG25" s="121">
        <v>11</v>
      </c>
      <c r="BH25" s="123">
        <v>3</v>
      </c>
      <c r="BI25" s="128">
        <v>21</v>
      </c>
      <c r="BJ25" s="128">
        <v>9</v>
      </c>
      <c r="BK25" s="128" t="s">
        <v>38</v>
      </c>
      <c r="BL25" s="128">
        <v>15</v>
      </c>
      <c r="BM25" s="130">
        <v>2</v>
      </c>
      <c r="BN25" s="121">
        <v>20</v>
      </c>
      <c r="BO25" s="121">
        <v>3</v>
      </c>
      <c r="BP25" s="121" t="s">
        <v>38</v>
      </c>
      <c r="BQ25" s="121">
        <v>10</v>
      </c>
      <c r="BR25" s="123">
        <v>3</v>
      </c>
      <c r="BS25" s="128">
        <v>21</v>
      </c>
      <c r="BT25" s="128">
        <v>5</v>
      </c>
      <c r="BU25" s="128" t="s">
        <v>38</v>
      </c>
      <c r="BV25" s="128">
        <v>12</v>
      </c>
      <c r="BW25" s="130">
        <v>2</v>
      </c>
      <c r="BX25" s="124"/>
    </row>
    <row r="26" spans="1:76">
      <c r="A26" s="132" t="s">
        <v>86</v>
      </c>
      <c r="B26" s="133"/>
      <c r="C26" s="133"/>
      <c r="D26" s="133"/>
      <c r="E26" s="132"/>
      <c r="F26" s="132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7"/>
      <c r="R26" s="127"/>
      <c r="S26" s="127"/>
      <c r="T26" s="127"/>
      <c r="U26" s="121">
        <v>21</v>
      </c>
      <c r="V26" s="121">
        <v>1</v>
      </c>
      <c r="W26" s="121" t="s">
        <v>42</v>
      </c>
      <c r="X26" s="121">
        <v>2</v>
      </c>
      <c r="Y26" s="123">
        <v>3</v>
      </c>
      <c r="Z26" s="121">
        <v>19</v>
      </c>
      <c r="AA26" s="121">
        <v>5</v>
      </c>
      <c r="AB26" s="121" t="s">
        <v>25</v>
      </c>
      <c r="AC26" s="121">
        <v>3</v>
      </c>
      <c r="AD26" s="123">
        <v>5</v>
      </c>
      <c r="AE26" s="121">
        <v>21</v>
      </c>
      <c r="AF26" s="121">
        <v>2</v>
      </c>
      <c r="AG26" s="121" t="s">
        <v>25</v>
      </c>
      <c r="AH26" s="121">
        <v>7</v>
      </c>
      <c r="AI26" s="123">
        <v>3</v>
      </c>
      <c r="AJ26" s="128">
        <v>20</v>
      </c>
      <c r="AK26" s="128">
        <v>1</v>
      </c>
      <c r="AL26" s="128" t="s">
        <v>25</v>
      </c>
      <c r="AM26" s="128">
        <v>7</v>
      </c>
      <c r="AN26" s="130">
        <v>4</v>
      </c>
      <c r="AO26" s="128">
        <v>22</v>
      </c>
      <c r="AP26" s="128">
        <v>1</v>
      </c>
      <c r="AQ26" s="128" t="s">
        <v>25</v>
      </c>
      <c r="AR26" s="128">
        <v>7</v>
      </c>
      <c r="AS26" s="130">
        <v>2</v>
      </c>
      <c r="AT26" s="128">
        <v>20</v>
      </c>
      <c r="AU26" s="128">
        <v>2</v>
      </c>
      <c r="AV26" s="128" t="s">
        <v>25</v>
      </c>
      <c r="AW26" s="128">
        <v>5</v>
      </c>
      <c r="AX26" s="130">
        <v>4</v>
      </c>
      <c r="AY26" s="128">
        <v>22</v>
      </c>
      <c r="AZ26" s="128">
        <v>2</v>
      </c>
      <c r="BA26" s="128" t="s">
        <v>38</v>
      </c>
      <c r="BB26" s="128">
        <v>10</v>
      </c>
      <c r="BC26" s="130">
        <v>2</v>
      </c>
      <c r="BD26" s="121">
        <v>21</v>
      </c>
      <c r="BE26" s="121">
        <v>1</v>
      </c>
      <c r="BF26" s="121" t="s">
        <v>38</v>
      </c>
      <c r="BG26" s="121">
        <v>12</v>
      </c>
      <c r="BH26" s="123">
        <v>3</v>
      </c>
      <c r="BI26" s="128">
        <v>22</v>
      </c>
      <c r="BJ26" s="128">
        <v>11</v>
      </c>
      <c r="BK26" s="128" t="s">
        <v>38</v>
      </c>
      <c r="BL26" s="128">
        <v>13</v>
      </c>
      <c r="BM26" s="130">
        <v>2</v>
      </c>
      <c r="BN26" s="121">
        <v>21</v>
      </c>
      <c r="BO26" s="121">
        <v>2</v>
      </c>
      <c r="BP26" s="121" t="s">
        <v>38</v>
      </c>
      <c r="BQ26" s="121">
        <v>11</v>
      </c>
      <c r="BR26" s="123">
        <v>3</v>
      </c>
      <c r="BS26" s="128">
        <v>22</v>
      </c>
      <c r="BT26" s="128">
        <v>7</v>
      </c>
      <c r="BU26" s="128" t="s">
        <v>38</v>
      </c>
      <c r="BV26" s="128">
        <v>14</v>
      </c>
      <c r="BW26" s="130">
        <v>2</v>
      </c>
      <c r="BX26" s="124"/>
    </row>
    <row r="27" spans="1:76">
      <c r="A27" s="132"/>
      <c r="B27" s="133" t="s">
        <v>83</v>
      </c>
      <c r="C27" s="133" t="s">
        <v>84</v>
      </c>
      <c r="D27" s="133"/>
      <c r="E27" s="132"/>
      <c r="F27" s="132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7"/>
      <c r="R27" s="127"/>
      <c r="S27" s="127"/>
      <c r="T27" s="127"/>
      <c r="U27" s="127"/>
      <c r="V27" s="127"/>
      <c r="W27" s="127"/>
      <c r="X27" s="127"/>
      <c r="Y27" s="127"/>
      <c r="Z27" s="121">
        <v>20</v>
      </c>
      <c r="AA27" s="121">
        <v>1</v>
      </c>
      <c r="AB27" s="121" t="s">
        <v>25</v>
      </c>
      <c r="AC27" s="121">
        <v>4</v>
      </c>
      <c r="AD27" s="123">
        <v>5</v>
      </c>
      <c r="AE27" s="121">
        <v>22</v>
      </c>
      <c r="AF27" s="121">
        <v>3</v>
      </c>
      <c r="AG27" s="121" t="s">
        <v>25</v>
      </c>
      <c r="AH27" s="121">
        <v>5</v>
      </c>
      <c r="AI27" s="123">
        <v>3</v>
      </c>
      <c r="AJ27" s="127"/>
      <c r="AK27" s="121" t="s">
        <v>46</v>
      </c>
      <c r="AL27" s="121"/>
      <c r="AM27" s="121"/>
      <c r="AN27" s="123">
        <v>5</v>
      </c>
      <c r="AO27" s="127"/>
      <c r="AP27" s="121" t="s">
        <v>44</v>
      </c>
      <c r="AQ27" s="121"/>
      <c r="AR27" s="121"/>
      <c r="AS27" s="123">
        <v>3</v>
      </c>
      <c r="AT27" s="128">
        <v>21</v>
      </c>
      <c r="AU27" s="128">
        <v>12</v>
      </c>
      <c r="AV27" s="128" t="s">
        <v>25</v>
      </c>
      <c r="AW27" s="128">
        <v>6</v>
      </c>
      <c r="AX27" s="130">
        <v>4</v>
      </c>
      <c r="AY27" s="128">
        <v>23</v>
      </c>
      <c r="AZ27" s="128">
        <v>3</v>
      </c>
      <c r="BA27" s="128" t="s">
        <v>38</v>
      </c>
      <c r="BB27" s="128">
        <v>12</v>
      </c>
      <c r="BC27" s="130">
        <v>2</v>
      </c>
      <c r="BD27" s="124"/>
      <c r="BE27" s="128" t="s">
        <v>45</v>
      </c>
      <c r="BF27" s="128"/>
      <c r="BG27" s="128"/>
      <c r="BH27" s="130">
        <v>4</v>
      </c>
      <c r="BI27" s="128">
        <v>23</v>
      </c>
      <c r="BJ27" s="128">
        <v>6</v>
      </c>
      <c r="BK27" s="128" t="s">
        <v>38</v>
      </c>
      <c r="BL27" s="128">
        <v>1</v>
      </c>
      <c r="BM27" s="130">
        <v>2</v>
      </c>
      <c r="BN27" s="121">
        <v>22</v>
      </c>
      <c r="BO27" s="121">
        <v>16</v>
      </c>
      <c r="BP27" s="121" t="s">
        <v>38</v>
      </c>
      <c r="BQ27" s="121">
        <v>12</v>
      </c>
      <c r="BR27" s="123">
        <v>3</v>
      </c>
      <c r="BS27" s="128">
        <v>23</v>
      </c>
      <c r="BT27" s="128">
        <v>9</v>
      </c>
      <c r="BU27" s="128" t="s">
        <v>38</v>
      </c>
      <c r="BV27" s="128">
        <v>16</v>
      </c>
      <c r="BW27" s="130">
        <v>2</v>
      </c>
      <c r="BX27" s="124"/>
    </row>
    <row r="28" spans="1:76">
      <c r="A28" s="132"/>
      <c r="B28" s="133" t="s">
        <v>102</v>
      </c>
      <c r="C28" s="133"/>
      <c r="D28" s="133"/>
      <c r="E28" s="132"/>
      <c r="F28" s="132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7"/>
      <c r="R28" s="127"/>
      <c r="S28" s="127"/>
      <c r="T28" s="127"/>
      <c r="U28" s="127"/>
      <c r="V28" s="134"/>
      <c r="W28" s="134"/>
      <c r="X28" s="134"/>
      <c r="Y28" s="127"/>
      <c r="Z28" s="127"/>
      <c r="AA28" s="131" t="s">
        <v>47</v>
      </c>
      <c r="AB28" s="131"/>
      <c r="AC28" s="131"/>
      <c r="AD28" s="130">
        <v>6</v>
      </c>
      <c r="AE28" s="121">
        <v>23</v>
      </c>
      <c r="AF28" s="121">
        <v>8</v>
      </c>
      <c r="AG28" s="121" t="s">
        <v>25</v>
      </c>
      <c r="AH28" s="121">
        <v>1</v>
      </c>
      <c r="AI28" s="123">
        <v>3</v>
      </c>
      <c r="AJ28" s="121">
        <v>21</v>
      </c>
      <c r="AK28" s="121">
        <v>10</v>
      </c>
      <c r="AL28" s="121" t="s">
        <v>25</v>
      </c>
      <c r="AM28" s="121">
        <v>2</v>
      </c>
      <c r="AN28" s="123">
        <v>5</v>
      </c>
      <c r="AO28" s="121">
        <v>23</v>
      </c>
      <c r="AP28" s="121">
        <v>6</v>
      </c>
      <c r="AQ28" s="121" t="s">
        <v>25</v>
      </c>
      <c r="AR28" s="121">
        <v>8</v>
      </c>
      <c r="AS28" s="123">
        <v>3</v>
      </c>
      <c r="AT28" s="128">
        <v>22</v>
      </c>
      <c r="AU28" s="128">
        <v>11</v>
      </c>
      <c r="AV28" s="128" t="s">
        <v>25</v>
      </c>
      <c r="AW28" s="128">
        <v>7</v>
      </c>
      <c r="AX28" s="130">
        <v>4</v>
      </c>
      <c r="AY28" s="128">
        <v>24</v>
      </c>
      <c r="AZ28" s="128">
        <v>5</v>
      </c>
      <c r="BA28" s="128" t="s">
        <v>38</v>
      </c>
      <c r="BB28" s="128">
        <v>13</v>
      </c>
      <c r="BC28" s="130">
        <v>2</v>
      </c>
      <c r="BD28" s="128">
        <v>22</v>
      </c>
      <c r="BE28" s="128">
        <v>4</v>
      </c>
      <c r="BF28" s="128" t="s">
        <v>38</v>
      </c>
      <c r="BG28" s="128">
        <v>5</v>
      </c>
      <c r="BH28" s="130">
        <v>4</v>
      </c>
      <c r="BI28" s="128">
        <v>24</v>
      </c>
      <c r="BJ28" s="128">
        <v>4</v>
      </c>
      <c r="BK28" s="128" t="s">
        <v>38</v>
      </c>
      <c r="BL28" s="128">
        <v>8</v>
      </c>
      <c r="BM28" s="130">
        <v>2</v>
      </c>
      <c r="BN28" s="121">
        <v>23</v>
      </c>
      <c r="BO28" s="121">
        <v>15</v>
      </c>
      <c r="BP28" s="121" t="s">
        <v>38</v>
      </c>
      <c r="BQ28" s="121">
        <v>13</v>
      </c>
      <c r="BR28" s="123">
        <v>3</v>
      </c>
      <c r="BS28" s="128">
        <v>24</v>
      </c>
      <c r="BT28" s="128">
        <v>11</v>
      </c>
      <c r="BU28" s="128" t="s">
        <v>38</v>
      </c>
      <c r="BV28" s="128">
        <v>17</v>
      </c>
      <c r="BW28" s="130">
        <v>2</v>
      </c>
      <c r="BX28" s="124"/>
    </row>
    <row r="29" spans="1:76">
      <c r="A29" s="132"/>
      <c r="B29" s="133" t="s">
        <v>85</v>
      </c>
      <c r="C29" s="133"/>
      <c r="D29" s="133"/>
      <c r="E29" s="132"/>
      <c r="F29" s="132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7"/>
      <c r="R29" s="127"/>
      <c r="S29" s="127"/>
      <c r="T29" s="127"/>
      <c r="U29" s="127"/>
      <c r="V29" s="134"/>
      <c r="W29" s="134"/>
      <c r="X29" s="134"/>
      <c r="Y29" s="127"/>
      <c r="Z29" s="128">
        <v>21</v>
      </c>
      <c r="AA29" s="128">
        <v>6</v>
      </c>
      <c r="AB29" s="128" t="s">
        <v>25</v>
      </c>
      <c r="AC29" s="128">
        <v>7</v>
      </c>
      <c r="AD29" s="130">
        <v>6</v>
      </c>
      <c r="AE29" s="121">
        <v>24</v>
      </c>
      <c r="AF29" s="121">
        <v>6</v>
      </c>
      <c r="AG29" s="121" t="s">
        <v>25</v>
      </c>
      <c r="AH29" s="121">
        <v>9</v>
      </c>
      <c r="AI29" s="123">
        <v>3</v>
      </c>
      <c r="AJ29" s="121">
        <v>22</v>
      </c>
      <c r="AK29" s="121">
        <v>9</v>
      </c>
      <c r="AL29" s="121" t="s">
        <v>25</v>
      </c>
      <c r="AM29" s="121">
        <v>3</v>
      </c>
      <c r="AN29" s="123">
        <v>5</v>
      </c>
      <c r="AO29" s="121">
        <v>24</v>
      </c>
      <c r="AP29" s="121">
        <v>4</v>
      </c>
      <c r="AQ29" s="121" t="s">
        <v>25</v>
      </c>
      <c r="AR29" s="121">
        <v>10</v>
      </c>
      <c r="AS29" s="123">
        <v>3</v>
      </c>
      <c r="AT29" s="128">
        <v>23</v>
      </c>
      <c r="AU29" s="128">
        <v>10</v>
      </c>
      <c r="AV29" s="128" t="s">
        <v>25</v>
      </c>
      <c r="AW29" s="128">
        <v>8</v>
      </c>
      <c r="AX29" s="130">
        <v>4</v>
      </c>
      <c r="AY29" s="128">
        <v>25</v>
      </c>
      <c r="AZ29" s="128">
        <v>7</v>
      </c>
      <c r="BA29" s="128" t="s">
        <v>38</v>
      </c>
      <c r="BB29" s="128">
        <v>11</v>
      </c>
      <c r="BC29" s="130">
        <v>2</v>
      </c>
      <c r="BD29" s="128">
        <v>23</v>
      </c>
      <c r="BE29" s="128">
        <v>3</v>
      </c>
      <c r="BF29" s="128" t="s">
        <v>38</v>
      </c>
      <c r="BG29" s="128">
        <v>6</v>
      </c>
      <c r="BH29" s="130">
        <v>4</v>
      </c>
      <c r="BI29" s="128">
        <v>25</v>
      </c>
      <c r="BJ29" s="128">
        <v>2</v>
      </c>
      <c r="BK29" s="128" t="s">
        <v>38</v>
      </c>
      <c r="BL29" s="128">
        <v>10</v>
      </c>
      <c r="BM29" s="130">
        <v>2</v>
      </c>
      <c r="BN29" s="121">
        <v>24</v>
      </c>
      <c r="BO29" s="121">
        <v>1</v>
      </c>
      <c r="BP29" s="121" t="s">
        <v>38</v>
      </c>
      <c r="BQ29" s="121">
        <v>14</v>
      </c>
      <c r="BR29" s="123">
        <v>3</v>
      </c>
      <c r="BS29" s="128">
        <v>25</v>
      </c>
      <c r="BT29" s="128">
        <v>13</v>
      </c>
      <c r="BU29" s="128" t="s">
        <v>38</v>
      </c>
      <c r="BV29" s="128">
        <v>15</v>
      </c>
      <c r="BW29" s="130">
        <v>2</v>
      </c>
      <c r="BX29" s="124"/>
    </row>
    <row r="30" spans="1:76" ht="13.5" customHeight="1">
      <c r="A30" s="155" t="s">
        <v>79</v>
      </c>
      <c r="B30" s="155" t="s">
        <v>80</v>
      </c>
      <c r="C30" s="155" t="s">
        <v>38</v>
      </c>
      <c r="D30" s="155" t="s">
        <v>81</v>
      </c>
      <c r="E30" s="155" t="s">
        <v>82</v>
      </c>
      <c r="F30" s="132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7"/>
      <c r="R30" s="127"/>
      <c r="S30" s="127"/>
      <c r="T30" s="127"/>
      <c r="U30" s="127"/>
      <c r="V30" s="127"/>
      <c r="W30" s="127"/>
      <c r="X30" s="127"/>
      <c r="Y30" s="127"/>
      <c r="Z30" s="128">
        <v>22</v>
      </c>
      <c r="AA30" s="128">
        <v>5</v>
      </c>
      <c r="AB30" s="128" t="s">
        <v>25</v>
      </c>
      <c r="AC30" s="128">
        <v>8</v>
      </c>
      <c r="AD30" s="130">
        <v>6</v>
      </c>
      <c r="AE30" s="121">
        <v>25</v>
      </c>
      <c r="AF30" s="121">
        <v>4</v>
      </c>
      <c r="AG30" s="121" t="s">
        <v>25</v>
      </c>
      <c r="AH30" s="121">
        <v>7</v>
      </c>
      <c r="AI30" s="123">
        <v>3</v>
      </c>
      <c r="AJ30" s="121">
        <v>23</v>
      </c>
      <c r="AK30" s="121">
        <v>8</v>
      </c>
      <c r="AL30" s="121" t="s">
        <v>25</v>
      </c>
      <c r="AM30" s="121">
        <v>4</v>
      </c>
      <c r="AN30" s="123">
        <v>5</v>
      </c>
      <c r="AO30" s="121">
        <v>25</v>
      </c>
      <c r="AP30" s="121">
        <v>2</v>
      </c>
      <c r="AQ30" s="121" t="s">
        <v>25</v>
      </c>
      <c r="AR30" s="121">
        <v>11</v>
      </c>
      <c r="AS30" s="123">
        <v>3</v>
      </c>
      <c r="AT30" s="128">
        <v>24</v>
      </c>
      <c r="AU30" s="128">
        <v>1</v>
      </c>
      <c r="AV30" s="128" t="s">
        <v>25</v>
      </c>
      <c r="AW30" s="128">
        <v>9</v>
      </c>
      <c r="AX30" s="130">
        <v>4</v>
      </c>
      <c r="AY30" s="128">
        <v>26</v>
      </c>
      <c r="AZ30" s="128">
        <v>1</v>
      </c>
      <c r="BA30" s="128" t="s">
        <v>38</v>
      </c>
      <c r="BB30" s="128">
        <v>9</v>
      </c>
      <c r="BC30" s="130">
        <v>2</v>
      </c>
      <c r="BD30" s="128">
        <v>24</v>
      </c>
      <c r="BE30" s="128">
        <v>2</v>
      </c>
      <c r="BF30" s="128" t="s">
        <v>38</v>
      </c>
      <c r="BG30" s="128">
        <v>7</v>
      </c>
      <c r="BH30" s="130">
        <v>4</v>
      </c>
      <c r="BI30" s="128">
        <v>26</v>
      </c>
      <c r="BJ30" s="128">
        <v>3</v>
      </c>
      <c r="BK30" s="128" t="s">
        <v>38</v>
      </c>
      <c r="BL30" s="128">
        <v>12</v>
      </c>
      <c r="BM30" s="130">
        <v>2</v>
      </c>
      <c r="BN30" s="124"/>
      <c r="BO30" s="128" t="s">
        <v>45</v>
      </c>
      <c r="BP30" s="128"/>
      <c r="BQ30" s="128"/>
      <c r="BR30" s="130">
        <v>4</v>
      </c>
      <c r="BS30" s="128">
        <v>26</v>
      </c>
      <c r="BT30" s="128">
        <v>6</v>
      </c>
      <c r="BU30" s="128" t="s">
        <v>38</v>
      </c>
      <c r="BV30" s="128">
        <v>1</v>
      </c>
      <c r="BW30" s="130">
        <v>2</v>
      </c>
      <c r="BX30" s="124"/>
    </row>
    <row r="31" spans="1:76">
      <c r="A31" s="155"/>
      <c r="B31" s="155"/>
      <c r="C31" s="155"/>
      <c r="D31" s="155"/>
      <c r="E31" s="155"/>
      <c r="F31" s="132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7"/>
      <c r="R31" s="127"/>
      <c r="S31" s="127"/>
      <c r="T31" s="127"/>
      <c r="U31" s="127"/>
      <c r="V31" s="127"/>
      <c r="W31" s="127"/>
      <c r="X31" s="127"/>
      <c r="Y31" s="127"/>
      <c r="Z31" s="128">
        <v>23</v>
      </c>
      <c r="AA31" s="128">
        <v>4</v>
      </c>
      <c r="AB31" s="128" t="s">
        <v>25</v>
      </c>
      <c r="AC31" s="128">
        <v>2</v>
      </c>
      <c r="AD31" s="130">
        <v>6</v>
      </c>
      <c r="AE31" s="121">
        <v>26</v>
      </c>
      <c r="AF31" s="121">
        <v>2</v>
      </c>
      <c r="AG31" s="121" t="s">
        <v>25</v>
      </c>
      <c r="AH31" s="121">
        <v>5</v>
      </c>
      <c r="AI31" s="123">
        <v>3</v>
      </c>
      <c r="AJ31" s="121">
        <v>24</v>
      </c>
      <c r="AK31" s="121">
        <v>7</v>
      </c>
      <c r="AL31" s="121" t="s">
        <v>25</v>
      </c>
      <c r="AM31" s="121">
        <v>5</v>
      </c>
      <c r="AN31" s="123">
        <v>5</v>
      </c>
      <c r="AO31" s="121">
        <v>26</v>
      </c>
      <c r="AP31" s="121">
        <v>3</v>
      </c>
      <c r="AQ31" s="121" t="s">
        <v>25</v>
      </c>
      <c r="AR31" s="121">
        <v>9</v>
      </c>
      <c r="AS31" s="123">
        <v>3</v>
      </c>
      <c r="AT31" s="127"/>
      <c r="AU31" s="121" t="s">
        <v>46</v>
      </c>
      <c r="AV31" s="126"/>
      <c r="AW31" s="126"/>
      <c r="AX31" s="123">
        <v>5</v>
      </c>
      <c r="AY31" s="127"/>
      <c r="AZ31" s="121" t="s">
        <v>44</v>
      </c>
      <c r="BA31" s="121"/>
      <c r="BB31" s="121"/>
      <c r="BC31" s="123">
        <v>3</v>
      </c>
      <c r="BD31" s="128">
        <v>25</v>
      </c>
      <c r="BE31" s="128">
        <v>14</v>
      </c>
      <c r="BF31" s="128" t="s">
        <v>38</v>
      </c>
      <c r="BG31" s="128">
        <v>8</v>
      </c>
      <c r="BH31" s="130">
        <v>4</v>
      </c>
      <c r="BI31" s="128">
        <v>27</v>
      </c>
      <c r="BJ31" s="128">
        <v>5</v>
      </c>
      <c r="BK31" s="128" t="s">
        <v>38</v>
      </c>
      <c r="BL31" s="128">
        <v>14</v>
      </c>
      <c r="BM31" s="130">
        <v>2</v>
      </c>
      <c r="BN31" s="128">
        <v>25</v>
      </c>
      <c r="BO31" s="128">
        <v>5</v>
      </c>
      <c r="BP31" s="128" t="s">
        <v>38</v>
      </c>
      <c r="BQ31" s="128">
        <v>6</v>
      </c>
      <c r="BR31" s="130">
        <v>4</v>
      </c>
      <c r="BS31" s="128">
        <v>27</v>
      </c>
      <c r="BT31" s="128">
        <v>4</v>
      </c>
      <c r="BU31" s="128" t="s">
        <v>38</v>
      </c>
      <c r="BV31" s="128">
        <v>8</v>
      </c>
      <c r="BW31" s="130">
        <v>2</v>
      </c>
      <c r="BX31" s="124"/>
    </row>
    <row r="32" spans="1:76">
      <c r="A32" s="155"/>
      <c r="B32" s="155"/>
      <c r="C32" s="155"/>
      <c r="D32" s="155"/>
      <c r="E32" s="155"/>
      <c r="F32" s="132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7"/>
      <c r="R32" s="127"/>
      <c r="S32" s="127"/>
      <c r="T32" s="127"/>
      <c r="U32" s="127"/>
      <c r="V32" s="127"/>
      <c r="W32" s="127"/>
      <c r="X32" s="127"/>
      <c r="Y32" s="127"/>
      <c r="Z32" s="128">
        <v>24</v>
      </c>
      <c r="AA32" s="128">
        <v>1</v>
      </c>
      <c r="AB32" s="128" t="s">
        <v>25</v>
      </c>
      <c r="AC32" s="128">
        <v>3</v>
      </c>
      <c r="AD32" s="130">
        <v>6</v>
      </c>
      <c r="AE32" s="121">
        <v>27</v>
      </c>
      <c r="AF32" s="121">
        <v>1</v>
      </c>
      <c r="AG32" s="121" t="s">
        <v>25</v>
      </c>
      <c r="AH32" s="121">
        <v>3</v>
      </c>
      <c r="AI32" s="123">
        <v>3</v>
      </c>
      <c r="AJ32" s="121">
        <v>25</v>
      </c>
      <c r="AK32" s="121">
        <v>1</v>
      </c>
      <c r="AL32" s="121" t="s">
        <v>25</v>
      </c>
      <c r="AM32" s="121">
        <v>6</v>
      </c>
      <c r="AN32" s="123">
        <v>5</v>
      </c>
      <c r="AO32" s="121">
        <v>27</v>
      </c>
      <c r="AP32" s="121">
        <v>5</v>
      </c>
      <c r="AQ32" s="121" t="s">
        <v>25</v>
      </c>
      <c r="AR32" s="121">
        <v>7</v>
      </c>
      <c r="AS32" s="123">
        <v>3</v>
      </c>
      <c r="AT32" s="121">
        <v>25</v>
      </c>
      <c r="AU32" s="121">
        <v>2</v>
      </c>
      <c r="AV32" s="121" t="s">
        <v>25</v>
      </c>
      <c r="AW32" s="121">
        <v>3</v>
      </c>
      <c r="AX32" s="123">
        <v>5</v>
      </c>
      <c r="AY32" s="121">
        <v>27</v>
      </c>
      <c r="AZ32" s="121">
        <v>6</v>
      </c>
      <c r="BA32" s="121" t="s">
        <v>38</v>
      </c>
      <c r="BB32" s="121">
        <v>8</v>
      </c>
      <c r="BC32" s="123">
        <v>3</v>
      </c>
      <c r="BD32" s="128">
        <v>26</v>
      </c>
      <c r="BE32" s="128">
        <v>13</v>
      </c>
      <c r="BF32" s="128" t="s">
        <v>38</v>
      </c>
      <c r="BG32" s="128">
        <v>9</v>
      </c>
      <c r="BH32" s="130">
        <v>4</v>
      </c>
      <c r="BI32" s="128">
        <v>28</v>
      </c>
      <c r="BJ32" s="128">
        <v>7</v>
      </c>
      <c r="BK32" s="128" t="s">
        <v>38</v>
      </c>
      <c r="BL32" s="128">
        <v>15</v>
      </c>
      <c r="BM32" s="130">
        <v>2</v>
      </c>
      <c r="BN32" s="128">
        <v>26</v>
      </c>
      <c r="BO32" s="128">
        <v>4</v>
      </c>
      <c r="BP32" s="128" t="s">
        <v>38</v>
      </c>
      <c r="BQ32" s="128">
        <v>7</v>
      </c>
      <c r="BR32" s="130">
        <v>4</v>
      </c>
      <c r="BS32" s="128">
        <v>28</v>
      </c>
      <c r="BT32" s="128">
        <v>2</v>
      </c>
      <c r="BU32" s="128" t="s">
        <v>38</v>
      </c>
      <c r="BV32" s="128">
        <v>10</v>
      </c>
      <c r="BW32" s="130">
        <v>2</v>
      </c>
      <c r="BX32" s="124"/>
    </row>
    <row r="33" spans="1:76">
      <c r="A33" s="155"/>
      <c r="B33" s="155"/>
      <c r="C33" s="155"/>
      <c r="D33" s="155"/>
      <c r="E33" s="155"/>
      <c r="F33" s="132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1" t="s">
        <v>48</v>
      </c>
      <c r="AB33" s="121"/>
      <c r="AC33" s="121"/>
      <c r="AD33" s="123">
        <v>7</v>
      </c>
      <c r="AE33" s="127"/>
      <c r="AF33" s="128" t="s">
        <v>45</v>
      </c>
      <c r="AG33" s="128"/>
      <c r="AH33" s="128"/>
      <c r="AI33" s="130">
        <v>4</v>
      </c>
      <c r="AJ33" s="127"/>
      <c r="AK33" s="131" t="s">
        <v>47</v>
      </c>
      <c r="AL33" s="128"/>
      <c r="AM33" s="128"/>
      <c r="AN33" s="130">
        <v>6</v>
      </c>
      <c r="AO33" s="121">
        <v>28</v>
      </c>
      <c r="AP33" s="121">
        <v>8</v>
      </c>
      <c r="AQ33" s="121" t="s">
        <v>25</v>
      </c>
      <c r="AR33" s="121">
        <v>1</v>
      </c>
      <c r="AS33" s="123">
        <v>3</v>
      </c>
      <c r="AT33" s="121">
        <v>26</v>
      </c>
      <c r="AU33" s="121">
        <v>12</v>
      </c>
      <c r="AV33" s="121" t="s">
        <v>25</v>
      </c>
      <c r="AW33" s="121">
        <v>4</v>
      </c>
      <c r="AX33" s="123">
        <v>5</v>
      </c>
      <c r="AY33" s="121">
        <v>28</v>
      </c>
      <c r="AZ33" s="121">
        <v>4</v>
      </c>
      <c r="BA33" s="121" t="s">
        <v>38</v>
      </c>
      <c r="BB33" s="121">
        <v>10</v>
      </c>
      <c r="BC33" s="123">
        <v>3</v>
      </c>
      <c r="BD33" s="128">
        <v>27</v>
      </c>
      <c r="BE33" s="128">
        <v>12</v>
      </c>
      <c r="BF33" s="128" t="s">
        <v>38</v>
      </c>
      <c r="BG33" s="128">
        <v>10</v>
      </c>
      <c r="BH33" s="130">
        <v>4</v>
      </c>
      <c r="BI33" s="128">
        <v>29</v>
      </c>
      <c r="BJ33" s="128">
        <v>9</v>
      </c>
      <c r="BK33" s="128" t="s">
        <v>38</v>
      </c>
      <c r="BL33" s="128">
        <v>13</v>
      </c>
      <c r="BM33" s="130">
        <v>2</v>
      </c>
      <c r="BN33" s="128">
        <v>27</v>
      </c>
      <c r="BO33" s="128">
        <v>3</v>
      </c>
      <c r="BP33" s="128" t="s">
        <v>38</v>
      </c>
      <c r="BQ33" s="128">
        <v>8</v>
      </c>
      <c r="BR33" s="130">
        <v>4</v>
      </c>
      <c r="BS33" s="128">
        <v>29</v>
      </c>
      <c r="BT33" s="128">
        <v>3</v>
      </c>
      <c r="BU33" s="128" t="s">
        <v>38</v>
      </c>
      <c r="BV33" s="128">
        <v>12</v>
      </c>
      <c r="BW33" s="130">
        <v>2</v>
      </c>
      <c r="BX33" s="124"/>
    </row>
    <row r="34" spans="1:76">
      <c r="A34" s="132"/>
      <c r="B34" s="133"/>
      <c r="C34" s="133"/>
      <c r="D34" s="133"/>
      <c r="E34" s="132"/>
      <c r="F34" s="132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7"/>
      <c r="R34" s="127"/>
      <c r="S34" s="127"/>
      <c r="T34" s="127"/>
      <c r="U34" s="127"/>
      <c r="V34" s="127"/>
      <c r="W34" s="127"/>
      <c r="X34" s="127"/>
      <c r="Y34" s="127"/>
      <c r="Z34" s="121">
        <v>25</v>
      </c>
      <c r="AA34" s="121">
        <v>5</v>
      </c>
      <c r="AB34" s="121" t="s">
        <v>25</v>
      </c>
      <c r="AC34" s="121">
        <v>6</v>
      </c>
      <c r="AD34" s="123">
        <v>7</v>
      </c>
      <c r="AE34" s="121">
        <v>28</v>
      </c>
      <c r="AF34" s="128">
        <v>8</v>
      </c>
      <c r="AG34" s="128" t="s">
        <v>25</v>
      </c>
      <c r="AH34" s="128">
        <v>9</v>
      </c>
      <c r="AI34" s="130">
        <v>4</v>
      </c>
      <c r="AJ34" s="128">
        <v>26</v>
      </c>
      <c r="AK34" s="128">
        <v>9</v>
      </c>
      <c r="AL34" s="128" t="s">
        <v>25</v>
      </c>
      <c r="AM34" s="128">
        <v>10</v>
      </c>
      <c r="AN34" s="130">
        <v>6</v>
      </c>
      <c r="AO34" s="121">
        <v>29</v>
      </c>
      <c r="AP34" s="121">
        <v>6</v>
      </c>
      <c r="AQ34" s="121" t="s">
        <v>25</v>
      </c>
      <c r="AR34" s="121">
        <v>10</v>
      </c>
      <c r="AS34" s="123">
        <v>3</v>
      </c>
      <c r="AT34" s="121">
        <v>27</v>
      </c>
      <c r="AU34" s="121">
        <v>11</v>
      </c>
      <c r="AV34" s="121" t="s">
        <v>25</v>
      </c>
      <c r="AW34" s="121">
        <v>5</v>
      </c>
      <c r="AX34" s="123">
        <v>5</v>
      </c>
      <c r="AY34" s="121">
        <v>29</v>
      </c>
      <c r="AZ34" s="121">
        <v>2</v>
      </c>
      <c r="BA34" s="121" t="s">
        <v>38</v>
      </c>
      <c r="BB34" s="121">
        <v>12</v>
      </c>
      <c r="BC34" s="123">
        <v>3</v>
      </c>
      <c r="BD34" s="128">
        <v>28</v>
      </c>
      <c r="BE34" s="128">
        <v>1</v>
      </c>
      <c r="BF34" s="128" t="s">
        <v>38</v>
      </c>
      <c r="BG34" s="128">
        <v>11</v>
      </c>
      <c r="BH34" s="130">
        <v>4</v>
      </c>
      <c r="BI34" s="128">
        <v>30</v>
      </c>
      <c r="BJ34" s="128">
        <v>1</v>
      </c>
      <c r="BK34" s="128" t="s">
        <v>38</v>
      </c>
      <c r="BL34" s="128">
        <v>11</v>
      </c>
      <c r="BM34" s="130">
        <v>2</v>
      </c>
      <c r="BN34" s="128">
        <v>28</v>
      </c>
      <c r="BO34" s="128">
        <v>2</v>
      </c>
      <c r="BP34" s="128" t="s">
        <v>38</v>
      </c>
      <c r="BQ34" s="128">
        <v>9</v>
      </c>
      <c r="BR34" s="130">
        <v>4</v>
      </c>
      <c r="BS34" s="128">
        <v>30</v>
      </c>
      <c r="BT34" s="128">
        <v>5</v>
      </c>
      <c r="BU34" s="128" t="s">
        <v>38</v>
      </c>
      <c r="BV34" s="128">
        <v>14</v>
      </c>
      <c r="BW34" s="130">
        <v>2</v>
      </c>
      <c r="BX34" s="124"/>
    </row>
    <row r="35" spans="1:76">
      <c r="A35" s="135" t="s">
        <v>90</v>
      </c>
      <c r="B35" s="136"/>
      <c r="C35" s="136"/>
      <c r="D35" s="136"/>
      <c r="E35" s="135"/>
      <c r="F35" s="135"/>
      <c r="G35" s="136"/>
      <c r="H35" s="136"/>
      <c r="I35" s="136"/>
      <c r="J35" s="136"/>
      <c r="K35" s="136"/>
      <c r="L35" s="136"/>
      <c r="M35" s="136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27"/>
      <c r="Y35" s="127"/>
      <c r="Z35" s="121">
        <v>26</v>
      </c>
      <c r="AA35" s="121">
        <v>4</v>
      </c>
      <c r="AB35" s="121" t="s">
        <v>25</v>
      </c>
      <c r="AC35" s="121">
        <v>7</v>
      </c>
      <c r="AD35" s="123">
        <v>7</v>
      </c>
      <c r="AE35" s="121">
        <v>29</v>
      </c>
      <c r="AF35" s="128">
        <v>6</v>
      </c>
      <c r="AG35" s="128" t="s">
        <v>25</v>
      </c>
      <c r="AH35" s="128">
        <v>7</v>
      </c>
      <c r="AI35" s="130">
        <v>4</v>
      </c>
      <c r="AJ35" s="128">
        <v>27</v>
      </c>
      <c r="AK35" s="128">
        <v>8</v>
      </c>
      <c r="AL35" s="128" t="s">
        <v>25</v>
      </c>
      <c r="AM35" s="128">
        <v>2</v>
      </c>
      <c r="AN35" s="130">
        <v>6</v>
      </c>
      <c r="AO35" s="121">
        <v>30</v>
      </c>
      <c r="AP35" s="121">
        <v>4</v>
      </c>
      <c r="AQ35" s="121" t="s">
        <v>25</v>
      </c>
      <c r="AR35" s="121">
        <v>11</v>
      </c>
      <c r="AS35" s="123">
        <v>3</v>
      </c>
      <c r="AT35" s="121">
        <v>28</v>
      </c>
      <c r="AU35" s="121">
        <v>10</v>
      </c>
      <c r="AV35" s="121" t="s">
        <v>25</v>
      </c>
      <c r="AW35" s="121">
        <v>6</v>
      </c>
      <c r="AX35" s="123">
        <v>5</v>
      </c>
      <c r="AY35" s="121">
        <v>30</v>
      </c>
      <c r="AZ35" s="121">
        <v>3</v>
      </c>
      <c r="BA35" s="121" t="s">
        <v>38</v>
      </c>
      <c r="BB35" s="121">
        <v>13</v>
      </c>
      <c r="BC35" s="123">
        <v>3</v>
      </c>
      <c r="BD35" s="124"/>
      <c r="BE35" s="121" t="s">
        <v>46</v>
      </c>
      <c r="BF35" s="121"/>
      <c r="BG35" s="121"/>
      <c r="BH35" s="123">
        <v>5</v>
      </c>
      <c r="BI35" s="124"/>
      <c r="BJ35" s="121" t="s">
        <v>44</v>
      </c>
      <c r="BK35" s="121"/>
      <c r="BL35" s="121"/>
      <c r="BM35" s="123">
        <v>3</v>
      </c>
      <c r="BN35" s="128">
        <v>29</v>
      </c>
      <c r="BO35" s="128">
        <v>16</v>
      </c>
      <c r="BP35" s="128" t="s">
        <v>38</v>
      </c>
      <c r="BQ35" s="128">
        <v>10</v>
      </c>
      <c r="BR35" s="130">
        <v>4</v>
      </c>
      <c r="BS35" s="128">
        <v>31</v>
      </c>
      <c r="BT35" s="128">
        <v>7</v>
      </c>
      <c r="BU35" s="128" t="s">
        <v>38</v>
      </c>
      <c r="BV35" s="128">
        <v>16</v>
      </c>
      <c r="BW35" s="130">
        <v>2</v>
      </c>
      <c r="BX35" s="124"/>
    </row>
    <row r="36" spans="1:76">
      <c r="A36" s="135" t="s">
        <v>91</v>
      </c>
      <c r="B36" s="136"/>
      <c r="C36" s="136"/>
      <c r="D36" s="136"/>
      <c r="E36" s="135"/>
      <c r="F36" s="135"/>
      <c r="G36" s="136"/>
      <c r="H36" s="136"/>
      <c r="I36" s="136"/>
      <c r="J36" s="136"/>
      <c r="K36" s="136"/>
      <c r="L36" s="136"/>
      <c r="M36" s="136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27"/>
      <c r="Y36" s="127"/>
      <c r="Z36" s="121">
        <v>27</v>
      </c>
      <c r="AA36" s="121">
        <v>3</v>
      </c>
      <c r="AB36" s="121" t="s">
        <v>25</v>
      </c>
      <c r="AC36" s="121">
        <v>8</v>
      </c>
      <c r="AD36" s="123">
        <v>7</v>
      </c>
      <c r="AE36" s="121">
        <v>30</v>
      </c>
      <c r="AF36" s="128">
        <v>4</v>
      </c>
      <c r="AG36" s="128" t="s">
        <v>25</v>
      </c>
      <c r="AH36" s="128">
        <v>5</v>
      </c>
      <c r="AI36" s="130">
        <v>4</v>
      </c>
      <c r="AJ36" s="128">
        <v>28</v>
      </c>
      <c r="AK36" s="128">
        <v>7</v>
      </c>
      <c r="AL36" s="128" t="s">
        <v>25</v>
      </c>
      <c r="AM36" s="128">
        <v>3</v>
      </c>
      <c r="AN36" s="130">
        <v>6</v>
      </c>
      <c r="AO36" s="121">
        <v>31</v>
      </c>
      <c r="AP36" s="121">
        <v>2</v>
      </c>
      <c r="AQ36" s="121" t="s">
        <v>25</v>
      </c>
      <c r="AR36" s="121">
        <v>9</v>
      </c>
      <c r="AS36" s="123">
        <v>3</v>
      </c>
      <c r="AT36" s="121">
        <v>29</v>
      </c>
      <c r="AU36" s="121">
        <v>9</v>
      </c>
      <c r="AV36" s="121" t="s">
        <v>25</v>
      </c>
      <c r="AW36" s="121">
        <v>7</v>
      </c>
      <c r="AX36" s="123">
        <v>5</v>
      </c>
      <c r="AY36" s="121">
        <v>31</v>
      </c>
      <c r="AZ36" s="121">
        <v>5</v>
      </c>
      <c r="BA36" s="121" t="s">
        <v>38</v>
      </c>
      <c r="BB36" s="121">
        <v>11</v>
      </c>
      <c r="BC36" s="123">
        <v>3</v>
      </c>
      <c r="BD36" s="121">
        <v>29</v>
      </c>
      <c r="BE36" s="121">
        <v>3</v>
      </c>
      <c r="BF36" s="121" t="s">
        <v>38</v>
      </c>
      <c r="BG36" s="121">
        <v>4</v>
      </c>
      <c r="BH36" s="123">
        <v>5</v>
      </c>
      <c r="BI36" s="121">
        <v>31</v>
      </c>
      <c r="BJ36" s="121">
        <v>6</v>
      </c>
      <c r="BK36" s="121" t="s">
        <v>38</v>
      </c>
      <c r="BL36" s="121">
        <v>8</v>
      </c>
      <c r="BM36" s="123">
        <v>3</v>
      </c>
      <c r="BN36" s="128">
        <v>30</v>
      </c>
      <c r="BO36" s="128">
        <v>15</v>
      </c>
      <c r="BP36" s="128" t="s">
        <v>38</v>
      </c>
      <c r="BQ36" s="128">
        <v>11</v>
      </c>
      <c r="BR36" s="130">
        <v>4</v>
      </c>
      <c r="BS36" s="128">
        <v>32</v>
      </c>
      <c r="BT36" s="128">
        <v>9</v>
      </c>
      <c r="BU36" s="128" t="s">
        <v>38</v>
      </c>
      <c r="BV36" s="128">
        <v>17</v>
      </c>
      <c r="BW36" s="130">
        <v>2</v>
      </c>
      <c r="BX36" s="124"/>
    </row>
    <row r="37" spans="1:76">
      <c r="A37" s="135" t="s">
        <v>92</v>
      </c>
      <c r="B37" s="136"/>
      <c r="C37" s="136"/>
      <c r="D37" s="136"/>
      <c r="E37" s="135"/>
      <c r="F37" s="135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27"/>
      <c r="Y37" s="127"/>
      <c r="Z37" s="121">
        <v>28</v>
      </c>
      <c r="AA37" s="121">
        <v>1</v>
      </c>
      <c r="AB37" s="121" t="s">
        <v>25</v>
      </c>
      <c r="AC37" s="121">
        <v>2</v>
      </c>
      <c r="AD37" s="123">
        <v>7</v>
      </c>
      <c r="AE37" s="121">
        <v>31</v>
      </c>
      <c r="AF37" s="128">
        <v>2</v>
      </c>
      <c r="AG37" s="128" t="s">
        <v>25</v>
      </c>
      <c r="AH37" s="128">
        <v>3</v>
      </c>
      <c r="AI37" s="130">
        <v>4</v>
      </c>
      <c r="AJ37" s="128">
        <v>29</v>
      </c>
      <c r="AK37" s="128">
        <v>6</v>
      </c>
      <c r="AL37" s="128" t="s">
        <v>25</v>
      </c>
      <c r="AM37" s="128">
        <v>4</v>
      </c>
      <c r="AN37" s="130">
        <v>6</v>
      </c>
      <c r="AO37" s="121">
        <v>32</v>
      </c>
      <c r="AP37" s="121">
        <v>3</v>
      </c>
      <c r="AQ37" s="121" t="s">
        <v>25</v>
      </c>
      <c r="AR37" s="121">
        <v>7</v>
      </c>
      <c r="AS37" s="123">
        <v>3</v>
      </c>
      <c r="AT37" s="121">
        <v>30</v>
      </c>
      <c r="AU37" s="121">
        <v>1</v>
      </c>
      <c r="AV37" s="121" t="s">
        <v>25</v>
      </c>
      <c r="AW37" s="121">
        <v>8</v>
      </c>
      <c r="AX37" s="123">
        <v>5</v>
      </c>
      <c r="AY37" s="121">
        <v>32</v>
      </c>
      <c r="AZ37" s="121">
        <v>7</v>
      </c>
      <c r="BA37" s="121" t="s">
        <v>38</v>
      </c>
      <c r="BB37" s="121">
        <v>9</v>
      </c>
      <c r="BC37" s="123">
        <v>3</v>
      </c>
      <c r="BD37" s="121">
        <v>30</v>
      </c>
      <c r="BE37" s="121">
        <v>2</v>
      </c>
      <c r="BF37" s="121" t="s">
        <v>38</v>
      </c>
      <c r="BG37" s="121">
        <v>5</v>
      </c>
      <c r="BH37" s="123">
        <v>5</v>
      </c>
      <c r="BI37" s="121">
        <v>32</v>
      </c>
      <c r="BJ37" s="121">
        <v>4</v>
      </c>
      <c r="BK37" s="121" t="s">
        <v>38</v>
      </c>
      <c r="BL37" s="121">
        <v>10</v>
      </c>
      <c r="BM37" s="123">
        <v>3</v>
      </c>
      <c r="BN37" s="128">
        <v>31</v>
      </c>
      <c r="BO37" s="128">
        <v>14</v>
      </c>
      <c r="BP37" s="128" t="s">
        <v>38</v>
      </c>
      <c r="BQ37" s="128">
        <v>12</v>
      </c>
      <c r="BR37" s="130">
        <v>4</v>
      </c>
      <c r="BS37" s="128">
        <v>33</v>
      </c>
      <c r="BT37" s="128">
        <v>11</v>
      </c>
      <c r="BU37" s="128" t="s">
        <v>38</v>
      </c>
      <c r="BV37" s="128">
        <v>15</v>
      </c>
      <c r="BW37" s="130">
        <v>2</v>
      </c>
      <c r="BX37" s="124"/>
    </row>
    <row r="38" spans="1:76">
      <c r="A38" s="135"/>
      <c r="B38" s="136"/>
      <c r="C38" s="136"/>
      <c r="D38" s="136"/>
      <c r="E38" s="135"/>
      <c r="F38" s="135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27"/>
      <c r="Y38" s="127"/>
      <c r="Z38" s="127"/>
      <c r="AA38" s="127"/>
      <c r="AB38" s="127"/>
      <c r="AC38" s="127"/>
      <c r="AD38" s="127"/>
      <c r="AE38" s="121">
        <v>32</v>
      </c>
      <c r="AF38" s="128">
        <v>9</v>
      </c>
      <c r="AG38" s="128" t="s">
        <v>25</v>
      </c>
      <c r="AH38" s="128">
        <v>1</v>
      </c>
      <c r="AI38" s="130">
        <v>4</v>
      </c>
      <c r="AJ38" s="128">
        <v>30</v>
      </c>
      <c r="AK38" s="128">
        <v>1</v>
      </c>
      <c r="AL38" s="128" t="s">
        <v>25</v>
      </c>
      <c r="AM38" s="128">
        <v>5</v>
      </c>
      <c r="AN38" s="130">
        <v>6</v>
      </c>
      <c r="AO38" s="121">
        <v>33</v>
      </c>
      <c r="AP38" s="121">
        <v>1</v>
      </c>
      <c r="AQ38" s="121" t="s">
        <v>25</v>
      </c>
      <c r="AR38" s="121">
        <v>5</v>
      </c>
      <c r="AS38" s="123">
        <v>3</v>
      </c>
      <c r="AT38" s="127"/>
      <c r="AU38" s="131" t="s">
        <v>47</v>
      </c>
      <c r="AV38" s="131"/>
      <c r="AW38" s="131"/>
      <c r="AX38" s="130">
        <v>6</v>
      </c>
      <c r="AY38" s="121">
        <v>33</v>
      </c>
      <c r="AZ38" s="121">
        <v>8</v>
      </c>
      <c r="BA38" s="121" t="s">
        <v>38</v>
      </c>
      <c r="BB38" s="121">
        <v>1</v>
      </c>
      <c r="BC38" s="123">
        <v>3</v>
      </c>
      <c r="BD38" s="121">
        <v>31</v>
      </c>
      <c r="BE38" s="121">
        <v>14</v>
      </c>
      <c r="BF38" s="121" t="s">
        <v>38</v>
      </c>
      <c r="BG38" s="121">
        <v>6</v>
      </c>
      <c r="BH38" s="123">
        <v>5</v>
      </c>
      <c r="BI38" s="121">
        <v>33</v>
      </c>
      <c r="BJ38" s="121">
        <v>2</v>
      </c>
      <c r="BK38" s="121" t="s">
        <v>38</v>
      </c>
      <c r="BL38" s="121">
        <v>12</v>
      </c>
      <c r="BM38" s="123">
        <v>3</v>
      </c>
      <c r="BN38" s="128">
        <v>32</v>
      </c>
      <c r="BO38" s="128">
        <v>1</v>
      </c>
      <c r="BP38" s="128" t="s">
        <v>38</v>
      </c>
      <c r="BQ38" s="128">
        <v>13</v>
      </c>
      <c r="BR38" s="130">
        <v>4</v>
      </c>
      <c r="BS38" s="128">
        <v>34</v>
      </c>
      <c r="BT38" s="128">
        <v>1</v>
      </c>
      <c r="BU38" s="128" t="s">
        <v>38</v>
      </c>
      <c r="BV38" s="128">
        <v>13</v>
      </c>
      <c r="BW38" s="130">
        <v>2</v>
      </c>
      <c r="BX38" s="124"/>
    </row>
    <row r="39" spans="1:76">
      <c r="A39" s="135" t="s">
        <v>97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6"/>
      <c r="W39" s="136"/>
      <c r="X39" s="127"/>
      <c r="Y39" s="127"/>
      <c r="Z39" s="127"/>
      <c r="AA39" s="127"/>
      <c r="AB39" s="127"/>
      <c r="AC39" s="127"/>
      <c r="AD39" s="127"/>
      <c r="AE39" s="121">
        <v>33</v>
      </c>
      <c r="AF39" s="128">
        <v>7</v>
      </c>
      <c r="AG39" s="128" t="s">
        <v>25</v>
      </c>
      <c r="AH39" s="128">
        <v>8</v>
      </c>
      <c r="AI39" s="130">
        <v>4</v>
      </c>
      <c r="AJ39" s="127"/>
      <c r="AK39" s="121" t="s">
        <v>48</v>
      </c>
      <c r="AL39" s="126"/>
      <c r="AM39" s="126"/>
      <c r="AN39" s="123">
        <v>7</v>
      </c>
      <c r="AO39" s="127"/>
      <c r="AP39" s="128" t="s">
        <v>45</v>
      </c>
      <c r="AQ39" s="131"/>
      <c r="AR39" s="131"/>
      <c r="AS39" s="130">
        <v>4</v>
      </c>
      <c r="AT39" s="128">
        <v>31</v>
      </c>
      <c r="AU39" s="128">
        <v>12</v>
      </c>
      <c r="AV39" s="128" t="s">
        <v>25</v>
      </c>
      <c r="AW39" s="128">
        <v>2</v>
      </c>
      <c r="AX39" s="130">
        <v>6</v>
      </c>
      <c r="AY39" s="121">
        <v>34</v>
      </c>
      <c r="AZ39" s="121">
        <v>6</v>
      </c>
      <c r="BA39" s="121" t="s">
        <v>38</v>
      </c>
      <c r="BB39" s="121">
        <v>10</v>
      </c>
      <c r="BC39" s="123">
        <v>3</v>
      </c>
      <c r="BD39" s="121">
        <v>32</v>
      </c>
      <c r="BE39" s="121">
        <v>13</v>
      </c>
      <c r="BF39" s="121" t="s">
        <v>38</v>
      </c>
      <c r="BG39" s="121">
        <v>7</v>
      </c>
      <c r="BH39" s="123">
        <v>5</v>
      </c>
      <c r="BI39" s="121">
        <v>34</v>
      </c>
      <c r="BJ39" s="121">
        <v>3</v>
      </c>
      <c r="BK39" s="121" t="s">
        <v>38</v>
      </c>
      <c r="BL39" s="121">
        <v>14</v>
      </c>
      <c r="BM39" s="123">
        <v>3</v>
      </c>
      <c r="BN39" s="127"/>
      <c r="BO39" s="121" t="s">
        <v>46</v>
      </c>
      <c r="BP39" s="121"/>
      <c r="BQ39" s="121"/>
      <c r="BR39" s="123">
        <v>5</v>
      </c>
      <c r="BS39" s="127"/>
      <c r="BT39" s="121" t="s">
        <v>44</v>
      </c>
      <c r="BU39" s="121"/>
      <c r="BV39" s="121"/>
      <c r="BW39" s="123">
        <v>3</v>
      </c>
      <c r="BX39" s="124"/>
    </row>
    <row r="40" spans="1:76">
      <c r="A40" s="136" t="s">
        <v>93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27"/>
      <c r="Y40" s="127"/>
      <c r="Z40" s="127"/>
      <c r="AA40" s="127"/>
      <c r="AB40" s="127"/>
      <c r="AC40" s="127"/>
      <c r="AD40" s="127"/>
      <c r="AE40" s="121">
        <v>34</v>
      </c>
      <c r="AF40" s="128">
        <v>5</v>
      </c>
      <c r="AG40" s="128" t="s">
        <v>25</v>
      </c>
      <c r="AH40" s="128">
        <v>6</v>
      </c>
      <c r="AI40" s="130">
        <v>4</v>
      </c>
      <c r="AJ40" s="121">
        <v>31</v>
      </c>
      <c r="AK40" s="121">
        <v>8</v>
      </c>
      <c r="AL40" s="121" t="s">
        <v>25</v>
      </c>
      <c r="AM40" s="121">
        <v>9</v>
      </c>
      <c r="AN40" s="123">
        <v>7</v>
      </c>
      <c r="AO40" s="128">
        <v>34</v>
      </c>
      <c r="AP40" s="128">
        <v>8</v>
      </c>
      <c r="AQ40" s="128" t="s">
        <v>25</v>
      </c>
      <c r="AR40" s="128">
        <v>10</v>
      </c>
      <c r="AS40" s="130">
        <v>4</v>
      </c>
      <c r="AT40" s="128">
        <v>32</v>
      </c>
      <c r="AU40" s="128">
        <v>11</v>
      </c>
      <c r="AV40" s="128" t="s">
        <v>25</v>
      </c>
      <c r="AW40" s="128">
        <v>3</v>
      </c>
      <c r="AX40" s="130">
        <v>6</v>
      </c>
      <c r="AY40" s="121">
        <v>35</v>
      </c>
      <c r="AZ40" s="121">
        <v>4</v>
      </c>
      <c r="BA40" s="121" t="s">
        <v>38</v>
      </c>
      <c r="BB40" s="121">
        <v>12</v>
      </c>
      <c r="BC40" s="123">
        <v>3</v>
      </c>
      <c r="BD40" s="121">
        <v>33</v>
      </c>
      <c r="BE40" s="121">
        <v>12</v>
      </c>
      <c r="BF40" s="121" t="s">
        <v>38</v>
      </c>
      <c r="BG40" s="121">
        <v>8</v>
      </c>
      <c r="BH40" s="123">
        <v>5</v>
      </c>
      <c r="BI40" s="121">
        <v>35</v>
      </c>
      <c r="BJ40" s="121">
        <v>5</v>
      </c>
      <c r="BK40" s="121" t="s">
        <v>38</v>
      </c>
      <c r="BL40" s="121">
        <v>15</v>
      </c>
      <c r="BM40" s="123">
        <v>3</v>
      </c>
      <c r="BN40" s="121">
        <v>33</v>
      </c>
      <c r="BO40" s="121">
        <v>4</v>
      </c>
      <c r="BP40" s="121" t="s">
        <v>38</v>
      </c>
      <c r="BQ40" s="121">
        <v>5</v>
      </c>
      <c r="BR40" s="123">
        <v>5</v>
      </c>
      <c r="BS40" s="121">
        <v>35</v>
      </c>
      <c r="BT40" s="121">
        <v>6</v>
      </c>
      <c r="BU40" s="121" t="s">
        <v>38</v>
      </c>
      <c r="BV40" s="121">
        <v>8</v>
      </c>
      <c r="BW40" s="123">
        <v>3</v>
      </c>
      <c r="BX40" s="124"/>
    </row>
    <row r="41" spans="1:76">
      <c r="A41" s="136" t="s">
        <v>94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27"/>
      <c r="Y41" s="127"/>
      <c r="Z41" s="127"/>
      <c r="AA41" s="127"/>
      <c r="AB41" s="127"/>
      <c r="AC41" s="127"/>
      <c r="AD41" s="127"/>
      <c r="AE41" s="121">
        <v>35</v>
      </c>
      <c r="AF41" s="128">
        <v>3</v>
      </c>
      <c r="AG41" s="128" t="s">
        <v>25</v>
      </c>
      <c r="AH41" s="128">
        <v>4</v>
      </c>
      <c r="AI41" s="130">
        <v>4</v>
      </c>
      <c r="AJ41" s="121">
        <v>32</v>
      </c>
      <c r="AK41" s="121">
        <v>7</v>
      </c>
      <c r="AL41" s="121" t="s">
        <v>25</v>
      </c>
      <c r="AM41" s="121">
        <v>10</v>
      </c>
      <c r="AN41" s="123">
        <v>7</v>
      </c>
      <c r="AO41" s="128">
        <v>35</v>
      </c>
      <c r="AP41" s="128">
        <v>6</v>
      </c>
      <c r="AQ41" s="128" t="s">
        <v>25</v>
      </c>
      <c r="AR41" s="128">
        <v>11</v>
      </c>
      <c r="AS41" s="130">
        <v>4</v>
      </c>
      <c r="AT41" s="128">
        <v>33</v>
      </c>
      <c r="AU41" s="128">
        <v>10</v>
      </c>
      <c r="AV41" s="128" t="s">
        <v>25</v>
      </c>
      <c r="AW41" s="128">
        <v>4</v>
      </c>
      <c r="AX41" s="130">
        <v>6</v>
      </c>
      <c r="AY41" s="121">
        <v>36</v>
      </c>
      <c r="AZ41" s="121">
        <v>2</v>
      </c>
      <c r="BA41" s="121" t="s">
        <v>38</v>
      </c>
      <c r="BB41" s="121">
        <v>13</v>
      </c>
      <c r="BC41" s="123">
        <v>3</v>
      </c>
      <c r="BD41" s="121">
        <v>34</v>
      </c>
      <c r="BE41" s="121">
        <v>11</v>
      </c>
      <c r="BF41" s="121" t="s">
        <v>38</v>
      </c>
      <c r="BG41" s="121">
        <v>9</v>
      </c>
      <c r="BH41" s="123">
        <v>5</v>
      </c>
      <c r="BI41" s="121">
        <v>36</v>
      </c>
      <c r="BJ41" s="121">
        <v>7</v>
      </c>
      <c r="BK41" s="121" t="s">
        <v>38</v>
      </c>
      <c r="BL41" s="121">
        <v>13</v>
      </c>
      <c r="BM41" s="123">
        <v>3</v>
      </c>
      <c r="BN41" s="121">
        <v>34</v>
      </c>
      <c r="BO41" s="121">
        <v>3</v>
      </c>
      <c r="BP41" s="121" t="s">
        <v>38</v>
      </c>
      <c r="BQ41" s="121">
        <v>6</v>
      </c>
      <c r="BR41" s="123">
        <v>5</v>
      </c>
      <c r="BS41" s="121">
        <v>36</v>
      </c>
      <c r="BT41" s="121">
        <v>4</v>
      </c>
      <c r="BU41" s="121" t="s">
        <v>38</v>
      </c>
      <c r="BV41" s="121">
        <v>10</v>
      </c>
      <c r="BW41" s="123">
        <v>3</v>
      </c>
      <c r="BX41" s="124"/>
    </row>
    <row r="42" spans="1:76">
      <c r="A42" s="135" t="s">
        <v>98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6"/>
      <c r="W42" s="136"/>
      <c r="X42" s="127"/>
      <c r="Y42" s="127"/>
      <c r="Z42" s="127"/>
      <c r="AA42" s="127"/>
      <c r="AB42" s="127"/>
      <c r="AC42" s="127"/>
      <c r="AD42" s="127"/>
      <c r="AE42" s="121">
        <v>36</v>
      </c>
      <c r="AF42" s="128">
        <v>1</v>
      </c>
      <c r="AG42" s="128" t="s">
        <v>25</v>
      </c>
      <c r="AH42" s="128">
        <v>2</v>
      </c>
      <c r="AI42" s="130">
        <v>4</v>
      </c>
      <c r="AJ42" s="121">
        <v>33</v>
      </c>
      <c r="AK42" s="121">
        <v>6</v>
      </c>
      <c r="AL42" s="121" t="s">
        <v>25</v>
      </c>
      <c r="AM42" s="121">
        <v>2</v>
      </c>
      <c r="AN42" s="123">
        <v>7</v>
      </c>
      <c r="AO42" s="128">
        <v>36</v>
      </c>
      <c r="AP42" s="128">
        <v>4</v>
      </c>
      <c r="AQ42" s="128" t="s">
        <v>25</v>
      </c>
      <c r="AR42" s="128">
        <v>9</v>
      </c>
      <c r="AS42" s="130">
        <v>4</v>
      </c>
      <c r="AT42" s="128">
        <v>34</v>
      </c>
      <c r="AU42" s="128">
        <v>9</v>
      </c>
      <c r="AV42" s="128" t="s">
        <v>25</v>
      </c>
      <c r="AW42" s="128">
        <v>5</v>
      </c>
      <c r="AX42" s="130">
        <v>6</v>
      </c>
      <c r="AY42" s="121">
        <v>37</v>
      </c>
      <c r="AZ42" s="121">
        <v>3</v>
      </c>
      <c r="BA42" s="121" t="s">
        <v>38</v>
      </c>
      <c r="BB42" s="121">
        <v>11</v>
      </c>
      <c r="BC42" s="123">
        <v>3</v>
      </c>
      <c r="BD42" s="121">
        <v>35</v>
      </c>
      <c r="BE42" s="121">
        <v>1</v>
      </c>
      <c r="BF42" s="121" t="s">
        <v>38</v>
      </c>
      <c r="BG42" s="121">
        <v>10</v>
      </c>
      <c r="BH42" s="123">
        <v>5</v>
      </c>
      <c r="BI42" s="121">
        <v>37</v>
      </c>
      <c r="BJ42" s="121">
        <v>9</v>
      </c>
      <c r="BK42" s="121" t="s">
        <v>38</v>
      </c>
      <c r="BL42" s="121">
        <v>11</v>
      </c>
      <c r="BM42" s="123">
        <v>3</v>
      </c>
      <c r="BN42" s="121">
        <v>35</v>
      </c>
      <c r="BO42" s="121">
        <v>2</v>
      </c>
      <c r="BP42" s="121" t="s">
        <v>38</v>
      </c>
      <c r="BQ42" s="121">
        <v>7</v>
      </c>
      <c r="BR42" s="123">
        <v>5</v>
      </c>
      <c r="BS42" s="121">
        <v>37</v>
      </c>
      <c r="BT42" s="121">
        <v>2</v>
      </c>
      <c r="BU42" s="121" t="s">
        <v>38</v>
      </c>
      <c r="BV42" s="121">
        <v>12</v>
      </c>
      <c r="BW42" s="123">
        <v>3</v>
      </c>
      <c r="BX42" s="124"/>
    </row>
    <row r="43" spans="1:76">
      <c r="A43" s="136" t="s">
        <v>95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27"/>
      <c r="Y43" s="127"/>
      <c r="Z43" s="127"/>
      <c r="AA43" s="127"/>
      <c r="AB43" s="127"/>
      <c r="AC43" s="127"/>
      <c r="AD43" s="127"/>
      <c r="AE43" s="127"/>
      <c r="AF43" s="134"/>
      <c r="AG43" s="134"/>
      <c r="AH43" s="134"/>
      <c r="AI43" s="127"/>
      <c r="AJ43" s="121">
        <v>34</v>
      </c>
      <c r="AK43" s="121">
        <v>5</v>
      </c>
      <c r="AL43" s="121" t="s">
        <v>25</v>
      </c>
      <c r="AM43" s="121">
        <v>3</v>
      </c>
      <c r="AN43" s="123">
        <v>7</v>
      </c>
      <c r="AO43" s="128">
        <v>37</v>
      </c>
      <c r="AP43" s="128">
        <v>2</v>
      </c>
      <c r="AQ43" s="128" t="s">
        <v>25</v>
      </c>
      <c r="AR43" s="128">
        <v>7</v>
      </c>
      <c r="AS43" s="130">
        <v>4</v>
      </c>
      <c r="AT43" s="128">
        <v>35</v>
      </c>
      <c r="AU43" s="128">
        <v>8</v>
      </c>
      <c r="AV43" s="128" t="s">
        <v>25</v>
      </c>
      <c r="AW43" s="128">
        <v>6</v>
      </c>
      <c r="AX43" s="130">
        <v>6</v>
      </c>
      <c r="AY43" s="121">
        <v>38</v>
      </c>
      <c r="AZ43" s="121">
        <v>5</v>
      </c>
      <c r="BA43" s="121" t="s">
        <v>38</v>
      </c>
      <c r="BB43" s="121">
        <v>9</v>
      </c>
      <c r="BC43" s="123">
        <v>3</v>
      </c>
      <c r="BD43" s="124"/>
      <c r="BE43" s="131" t="s">
        <v>47</v>
      </c>
      <c r="BF43" s="128"/>
      <c r="BG43" s="128"/>
      <c r="BH43" s="130">
        <v>6</v>
      </c>
      <c r="BI43" s="121">
        <v>38</v>
      </c>
      <c r="BJ43" s="121">
        <v>8</v>
      </c>
      <c r="BK43" s="121" t="s">
        <v>38</v>
      </c>
      <c r="BL43" s="121">
        <v>1</v>
      </c>
      <c r="BM43" s="123">
        <v>3</v>
      </c>
      <c r="BN43" s="121">
        <v>36</v>
      </c>
      <c r="BO43" s="121">
        <v>16</v>
      </c>
      <c r="BP43" s="121" t="s">
        <v>38</v>
      </c>
      <c r="BQ43" s="121">
        <v>8</v>
      </c>
      <c r="BR43" s="123">
        <v>5</v>
      </c>
      <c r="BS43" s="121">
        <v>38</v>
      </c>
      <c r="BT43" s="121">
        <v>3</v>
      </c>
      <c r="BU43" s="121" t="s">
        <v>38</v>
      </c>
      <c r="BV43" s="121">
        <v>14</v>
      </c>
      <c r="BW43" s="123">
        <v>3</v>
      </c>
      <c r="BX43" s="124"/>
    </row>
    <row r="44" spans="1:76">
      <c r="A44" s="135" t="s">
        <v>96</v>
      </c>
      <c r="B44" s="136"/>
      <c r="C44" s="136"/>
      <c r="D44" s="136"/>
      <c r="E44" s="135"/>
      <c r="F44" s="135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27"/>
      <c r="Y44" s="127"/>
      <c r="Z44" s="127"/>
      <c r="AA44" s="127"/>
      <c r="AB44" s="127"/>
      <c r="AC44" s="127"/>
      <c r="AD44" s="127"/>
      <c r="AE44" s="127"/>
      <c r="AF44" s="134"/>
      <c r="AG44" s="134"/>
      <c r="AH44" s="134"/>
      <c r="AI44" s="127"/>
      <c r="AJ44" s="121">
        <v>35</v>
      </c>
      <c r="AK44" s="121">
        <v>1</v>
      </c>
      <c r="AL44" s="121" t="s">
        <v>25</v>
      </c>
      <c r="AM44" s="121">
        <v>4</v>
      </c>
      <c r="AN44" s="123">
        <v>7</v>
      </c>
      <c r="AO44" s="128">
        <v>38</v>
      </c>
      <c r="AP44" s="128">
        <v>3</v>
      </c>
      <c r="AQ44" s="128" t="s">
        <v>25</v>
      </c>
      <c r="AR44" s="128">
        <v>5</v>
      </c>
      <c r="AS44" s="130">
        <v>4</v>
      </c>
      <c r="AT44" s="128">
        <v>36</v>
      </c>
      <c r="AU44" s="128">
        <v>1</v>
      </c>
      <c r="AV44" s="128" t="s">
        <v>25</v>
      </c>
      <c r="AW44" s="128">
        <v>7</v>
      </c>
      <c r="AX44" s="130">
        <v>6</v>
      </c>
      <c r="AY44" s="121">
        <v>39</v>
      </c>
      <c r="AZ44" s="121">
        <v>1</v>
      </c>
      <c r="BA44" s="121" t="s">
        <v>38</v>
      </c>
      <c r="BB44" s="121">
        <v>7</v>
      </c>
      <c r="BC44" s="123">
        <v>3</v>
      </c>
      <c r="BD44" s="128">
        <v>36</v>
      </c>
      <c r="BE44" s="128">
        <v>2</v>
      </c>
      <c r="BF44" s="128" t="s">
        <v>38</v>
      </c>
      <c r="BG44" s="128">
        <v>3</v>
      </c>
      <c r="BH44" s="130">
        <v>6</v>
      </c>
      <c r="BI44" s="121">
        <v>39</v>
      </c>
      <c r="BJ44" s="121">
        <v>6</v>
      </c>
      <c r="BK44" s="121" t="s">
        <v>38</v>
      </c>
      <c r="BL44" s="121">
        <v>10</v>
      </c>
      <c r="BM44" s="123">
        <v>3</v>
      </c>
      <c r="BN44" s="121">
        <v>37</v>
      </c>
      <c r="BO44" s="121">
        <v>15</v>
      </c>
      <c r="BP44" s="121" t="s">
        <v>38</v>
      </c>
      <c r="BQ44" s="121">
        <v>9</v>
      </c>
      <c r="BR44" s="123">
        <v>5</v>
      </c>
      <c r="BS44" s="121">
        <v>39</v>
      </c>
      <c r="BT44" s="121">
        <v>5</v>
      </c>
      <c r="BU44" s="121" t="s">
        <v>38</v>
      </c>
      <c r="BV44" s="121">
        <v>16</v>
      </c>
      <c r="BW44" s="123">
        <v>3</v>
      </c>
      <c r="BX44" s="124"/>
    </row>
    <row r="45" spans="1:76">
      <c r="B45" s="124"/>
      <c r="C45" s="124"/>
      <c r="D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34"/>
      <c r="AG45" s="134"/>
      <c r="AH45" s="134"/>
      <c r="AI45" s="127"/>
      <c r="AJ45" s="127"/>
      <c r="AK45" s="128" t="s">
        <v>49</v>
      </c>
      <c r="AL45" s="128"/>
      <c r="AM45" s="128"/>
      <c r="AN45" s="130">
        <v>8</v>
      </c>
      <c r="AO45" s="128">
        <v>39</v>
      </c>
      <c r="AP45" s="128">
        <v>10</v>
      </c>
      <c r="AQ45" s="128" t="s">
        <v>25</v>
      </c>
      <c r="AR45" s="128">
        <v>1</v>
      </c>
      <c r="AS45" s="130">
        <v>4</v>
      </c>
      <c r="AT45" s="127"/>
      <c r="AU45" s="121" t="s">
        <v>48</v>
      </c>
      <c r="AV45" s="121"/>
      <c r="AW45" s="121"/>
      <c r="AX45" s="123">
        <v>7</v>
      </c>
      <c r="AY45" s="127"/>
      <c r="AZ45" s="128" t="s">
        <v>45</v>
      </c>
      <c r="BA45" s="128"/>
      <c r="BB45" s="128"/>
      <c r="BC45" s="130">
        <v>4</v>
      </c>
      <c r="BD45" s="128">
        <v>37</v>
      </c>
      <c r="BE45" s="128">
        <v>14</v>
      </c>
      <c r="BF45" s="128" t="s">
        <v>38</v>
      </c>
      <c r="BG45" s="128">
        <v>4</v>
      </c>
      <c r="BH45" s="130">
        <v>6</v>
      </c>
      <c r="BI45" s="121">
        <v>40</v>
      </c>
      <c r="BJ45" s="121">
        <v>4</v>
      </c>
      <c r="BK45" s="121" t="s">
        <v>38</v>
      </c>
      <c r="BL45" s="121">
        <v>12</v>
      </c>
      <c r="BM45" s="123">
        <v>3</v>
      </c>
      <c r="BN45" s="121">
        <v>38</v>
      </c>
      <c r="BO45" s="121">
        <v>14</v>
      </c>
      <c r="BP45" s="121" t="s">
        <v>38</v>
      </c>
      <c r="BQ45" s="121">
        <v>10</v>
      </c>
      <c r="BR45" s="123">
        <v>5</v>
      </c>
      <c r="BS45" s="121">
        <v>40</v>
      </c>
      <c r="BT45" s="121">
        <v>7</v>
      </c>
      <c r="BU45" s="121" t="s">
        <v>38</v>
      </c>
      <c r="BV45" s="121">
        <v>17</v>
      </c>
      <c r="BW45" s="123">
        <v>3</v>
      </c>
      <c r="BX45" s="124"/>
    </row>
    <row r="46" spans="1:76">
      <c r="B46" s="124"/>
      <c r="C46" s="124"/>
      <c r="D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34"/>
      <c r="AG46" s="134"/>
      <c r="AH46" s="134"/>
      <c r="AI46" s="127"/>
      <c r="AJ46" s="128">
        <v>36</v>
      </c>
      <c r="AK46" s="128">
        <v>7</v>
      </c>
      <c r="AL46" s="128" t="s">
        <v>25</v>
      </c>
      <c r="AM46" s="128">
        <v>8</v>
      </c>
      <c r="AN46" s="130">
        <v>8</v>
      </c>
      <c r="AO46" s="128">
        <v>40</v>
      </c>
      <c r="AP46" s="128">
        <v>8</v>
      </c>
      <c r="AQ46" s="128" t="s">
        <v>25</v>
      </c>
      <c r="AR46" s="128">
        <v>11</v>
      </c>
      <c r="AS46" s="130">
        <v>4</v>
      </c>
      <c r="AT46" s="121">
        <v>37</v>
      </c>
      <c r="AU46" s="121">
        <v>11</v>
      </c>
      <c r="AV46" s="121" t="s">
        <v>25</v>
      </c>
      <c r="AW46" s="121">
        <v>12</v>
      </c>
      <c r="AX46" s="123">
        <v>7</v>
      </c>
      <c r="AY46" s="128">
        <v>40</v>
      </c>
      <c r="AZ46" s="128">
        <v>8</v>
      </c>
      <c r="BA46" s="128" t="s">
        <v>38</v>
      </c>
      <c r="BB46" s="128">
        <v>10</v>
      </c>
      <c r="BC46" s="130">
        <v>4</v>
      </c>
      <c r="BD46" s="128">
        <v>38</v>
      </c>
      <c r="BE46" s="128">
        <v>13</v>
      </c>
      <c r="BF46" s="128" t="s">
        <v>38</v>
      </c>
      <c r="BG46" s="128">
        <v>5</v>
      </c>
      <c r="BH46" s="130">
        <v>6</v>
      </c>
      <c r="BI46" s="121">
        <v>41</v>
      </c>
      <c r="BJ46" s="121">
        <v>2</v>
      </c>
      <c r="BK46" s="121" t="s">
        <v>38</v>
      </c>
      <c r="BL46" s="121">
        <v>14</v>
      </c>
      <c r="BM46" s="123">
        <v>3</v>
      </c>
      <c r="BN46" s="121">
        <v>39</v>
      </c>
      <c r="BO46" s="121">
        <v>13</v>
      </c>
      <c r="BP46" s="121" t="s">
        <v>38</v>
      </c>
      <c r="BQ46" s="121">
        <v>11</v>
      </c>
      <c r="BR46" s="123">
        <v>5</v>
      </c>
      <c r="BS46" s="121">
        <v>41</v>
      </c>
      <c r="BT46" s="121">
        <v>9</v>
      </c>
      <c r="BU46" s="121" t="s">
        <v>38</v>
      </c>
      <c r="BV46" s="121">
        <v>15</v>
      </c>
      <c r="BW46" s="123">
        <v>3</v>
      </c>
      <c r="BX46" s="124"/>
    </row>
    <row r="47" spans="1:76">
      <c r="B47" s="124"/>
      <c r="C47" s="124"/>
      <c r="D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8">
        <v>37</v>
      </c>
      <c r="AK47" s="128">
        <v>6</v>
      </c>
      <c r="AL47" s="128" t="s">
        <v>25</v>
      </c>
      <c r="AM47" s="128">
        <v>9</v>
      </c>
      <c r="AN47" s="130">
        <v>8</v>
      </c>
      <c r="AO47" s="128">
        <v>41</v>
      </c>
      <c r="AP47" s="128">
        <v>6</v>
      </c>
      <c r="AQ47" s="128" t="s">
        <v>25</v>
      </c>
      <c r="AR47" s="128">
        <v>9</v>
      </c>
      <c r="AS47" s="130">
        <v>4</v>
      </c>
      <c r="AT47" s="121">
        <v>38</v>
      </c>
      <c r="AU47" s="121">
        <v>10</v>
      </c>
      <c r="AV47" s="121" t="s">
        <v>25</v>
      </c>
      <c r="AW47" s="121">
        <v>2</v>
      </c>
      <c r="AX47" s="123">
        <v>7</v>
      </c>
      <c r="AY47" s="128">
        <v>41</v>
      </c>
      <c r="AZ47" s="128">
        <v>6</v>
      </c>
      <c r="BA47" s="128" t="s">
        <v>38</v>
      </c>
      <c r="BB47" s="128">
        <v>12</v>
      </c>
      <c r="BC47" s="130">
        <v>4</v>
      </c>
      <c r="BD47" s="128">
        <v>39</v>
      </c>
      <c r="BE47" s="128">
        <v>12</v>
      </c>
      <c r="BF47" s="128" t="s">
        <v>38</v>
      </c>
      <c r="BG47" s="128">
        <v>6</v>
      </c>
      <c r="BH47" s="130">
        <v>6</v>
      </c>
      <c r="BI47" s="121">
        <v>42</v>
      </c>
      <c r="BJ47" s="121">
        <v>3</v>
      </c>
      <c r="BK47" s="121" t="s">
        <v>38</v>
      </c>
      <c r="BL47" s="121">
        <v>15</v>
      </c>
      <c r="BM47" s="123">
        <v>3</v>
      </c>
      <c r="BN47" s="121">
        <v>40</v>
      </c>
      <c r="BO47" s="121">
        <v>1</v>
      </c>
      <c r="BP47" s="121" t="s">
        <v>38</v>
      </c>
      <c r="BQ47" s="121">
        <v>12</v>
      </c>
      <c r="BR47" s="123">
        <v>5</v>
      </c>
      <c r="BS47" s="121">
        <v>42</v>
      </c>
      <c r="BT47" s="121">
        <v>11</v>
      </c>
      <c r="BU47" s="121" t="s">
        <v>38</v>
      </c>
      <c r="BV47" s="121">
        <v>13</v>
      </c>
      <c r="BW47" s="123">
        <v>3</v>
      </c>
      <c r="BX47" s="124"/>
    </row>
    <row r="48" spans="1:76">
      <c r="B48" s="124"/>
      <c r="C48" s="124"/>
      <c r="D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8">
        <v>38</v>
      </c>
      <c r="AK48" s="128">
        <v>5</v>
      </c>
      <c r="AL48" s="128" t="s">
        <v>25</v>
      </c>
      <c r="AM48" s="128">
        <v>10</v>
      </c>
      <c r="AN48" s="130">
        <v>8</v>
      </c>
      <c r="AO48" s="128">
        <v>42</v>
      </c>
      <c r="AP48" s="128">
        <v>4</v>
      </c>
      <c r="AQ48" s="128" t="s">
        <v>25</v>
      </c>
      <c r="AR48" s="128">
        <v>7</v>
      </c>
      <c r="AS48" s="130">
        <v>4</v>
      </c>
      <c r="AT48" s="121">
        <v>39</v>
      </c>
      <c r="AU48" s="121">
        <v>9</v>
      </c>
      <c r="AV48" s="121" t="s">
        <v>25</v>
      </c>
      <c r="AW48" s="121">
        <v>3</v>
      </c>
      <c r="AX48" s="123">
        <v>7</v>
      </c>
      <c r="AY48" s="128">
        <v>42</v>
      </c>
      <c r="AZ48" s="128">
        <v>4</v>
      </c>
      <c r="BA48" s="128" t="s">
        <v>38</v>
      </c>
      <c r="BB48" s="128">
        <v>13</v>
      </c>
      <c r="BC48" s="130">
        <v>4</v>
      </c>
      <c r="BD48" s="128">
        <v>40</v>
      </c>
      <c r="BE48" s="128">
        <v>11</v>
      </c>
      <c r="BF48" s="128" t="s">
        <v>38</v>
      </c>
      <c r="BG48" s="128">
        <v>7</v>
      </c>
      <c r="BH48" s="130">
        <v>6</v>
      </c>
      <c r="BI48" s="121">
        <v>43</v>
      </c>
      <c r="BJ48" s="121">
        <v>5</v>
      </c>
      <c r="BK48" s="121" t="s">
        <v>38</v>
      </c>
      <c r="BL48" s="121">
        <v>13</v>
      </c>
      <c r="BM48" s="123">
        <v>3</v>
      </c>
      <c r="BN48" s="127"/>
      <c r="BO48" s="131" t="s">
        <v>47</v>
      </c>
      <c r="BP48" s="128"/>
      <c r="BQ48" s="128"/>
      <c r="BR48" s="130">
        <v>6</v>
      </c>
      <c r="BS48" s="121">
        <v>43</v>
      </c>
      <c r="BT48" s="121">
        <v>8</v>
      </c>
      <c r="BU48" s="121" t="s">
        <v>38</v>
      </c>
      <c r="BV48" s="121">
        <v>1</v>
      </c>
      <c r="BW48" s="123">
        <v>3</v>
      </c>
      <c r="BX48" s="124"/>
    </row>
    <row r="49" spans="2:76">
      <c r="B49" s="124"/>
      <c r="C49" s="124"/>
      <c r="D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8">
        <v>39</v>
      </c>
      <c r="AK49" s="128">
        <v>4</v>
      </c>
      <c r="AL49" s="128" t="s">
        <v>25</v>
      </c>
      <c r="AM49" s="128">
        <v>2</v>
      </c>
      <c r="AN49" s="130">
        <v>8</v>
      </c>
      <c r="AO49" s="128">
        <v>43</v>
      </c>
      <c r="AP49" s="128">
        <v>2</v>
      </c>
      <c r="AQ49" s="128" t="s">
        <v>25</v>
      </c>
      <c r="AR49" s="128">
        <v>5</v>
      </c>
      <c r="AS49" s="130">
        <v>4</v>
      </c>
      <c r="AT49" s="121">
        <v>40</v>
      </c>
      <c r="AU49" s="121">
        <v>8</v>
      </c>
      <c r="AV49" s="121" t="s">
        <v>25</v>
      </c>
      <c r="AW49" s="121">
        <v>4</v>
      </c>
      <c r="AX49" s="123">
        <v>7</v>
      </c>
      <c r="AY49" s="128">
        <v>43</v>
      </c>
      <c r="AZ49" s="128">
        <v>2</v>
      </c>
      <c r="BA49" s="128" t="s">
        <v>38</v>
      </c>
      <c r="BB49" s="128">
        <v>11</v>
      </c>
      <c r="BC49" s="130">
        <v>4</v>
      </c>
      <c r="BD49" s="128">
        <v>41</v>
      </c>
      <c r="BE49" s="128">
        <v>10</v>
      </c>
      <c r="BF49" s="128" t="s">
        <v>38</v>
      </c>
      <c r="BG49" s="128">
        <v>8</v>
      </c>
      <c r="BH49" s="130">
        <v>6</v>
      </c>
      <c r="BI49" s="121">
        <v>44</v>
      </c>
      <c r="BJ49" s="121">
        <v>7</v>
      </c>
      <c r="BK49" s="121" t="s">
        <v>38</v>
      </c>
      <c r="BL49" s="121">
        <v>11</v>
      </c>
      <c r="BM49" s="123">
        <v>3</v>
      </c>
      <c r="BN49" s="128">
        <v>41</v>
      </c>
      <c r="BO49" s="128">
        <v>3</v>
      </c>
      <c r="BP49" s="128" t="s">
        <v>38</v>
      </c>
      <c r="BQ49" s="128">
        <v>4</v>
      </c>
      <c r="BR49" s="130">
        <v>6</v>
      </c>
      <c r="BS49" s="121">
        <v>44</v>
      </c>
      <c r="BT49" s="121">
        <v>6</v>
      </c>
      <c r="BU49" s="121" t="s">
        <v>38</v>
      </c>
      <c r="BV49" s="121">
        <v>10</v>
      </c>
      <c r="BW49" s="123">
        <v>3</v>
      </c>
      <c r="BX49" s="124"/>
    </row>
    <row r="50" spans="2:76">
      <c r="B50" s="124"/>
      <c r="C50" s="124"/>
      <c r="D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8">
        <v>40</v>
      </c>
      <c r="AK50" s="128">
        <v>1</v>
      </c>
      <c r="AL50" s="128" t="s">
        <v>25</v>
      </c>
      <c r="AM50" s="128">
        <v>3</v>
      </c>
      <c r="AN50" s="130">
        <v>8</v>
      </c>
      <c r="AO50" s="128">
        <v>44</v>
      </c>
      <c r="AP50" s="128">
        <v>1</v>
      </c>
      <c r="AQ50" s="128" t="s">
        <v>25</v>
      </c>
      <c r="AR50" s="128">
        <v>3</v>
      </c>
      <c r="AS50" s="130">
        <v>4</v>
      </c>
      <c r="AT50" s="121">
        <v>41</v>
      </c>
      <c r="AU50" s="121">
        <v>7</v>
      </c>
      <c r="AV50" s="121" t="s">
        <v>25</v>
      </c>
      <c r="AW50" s="121">
        <v>5</v>
      </c>
      <c r="AX50" s="123">
        <v>7</v>
      </c>
      <c r="AY50" s="128">
        <v>44</v>
      </c>
      <c r="AZ50" s="128">
        <v>3</v>
      </c>
      <c r="BA50" s="128" t="s">
        <v>38</v>
      </c>
      <c r="BB50" s="128">
        <v>9</v>
      </c>
      <c r="BC50" s="130">
        <v>4</v>
      </c>
      <c r="BD50" s="128">
        <v>42</v>
      </c>
      <c r="BE50" s="128">
        <v>1</v>
      </c>
      <c r="BF50" s="128" t="s">
        <v>38</v>
      </c>
      <c r="BG50" s="128">
        <v>9</v>
      </c>
      <c r="BH50" s="130">
        <v>6</v>
      </c>
      <c r="BI50" s="121">
        <v>45</v>
      </c>
      <c r="BJ50" s="121">
        <v>1</v>
      </c>
      <c r="BK50" s="121" t="s">
        <v>38</v>
      </c>
      <c r="BL50" s="121">
        <v>9</v>
      </c>
      <c r="BM50" s="123">
        <v>3</v>
      </c>
      <c r="BN50" s="128">
        <v>42</v>
      </c>
      <c r="BO50" s="128">
        <v>2</v>
      </c>
      <c r="BP50" s="128" t="s">
        <v>38</v>
      </c>
      <c r="BQ50" s="128">
        <v>5</v>
      </c>
      <c r="BR50" s="130">
        <v>6</v>
      </c>
      <c r="BS50" s="121">
        <v>45</v>
      </c>
      <c r="BT50" s="121">
        <v>4</v>
      </c>
      <c r="BU50" s="121" t="s">
        <v>38</v>
      </c>
      <c r="BV50" s="121">
        <v>12</v>
      </c>
      <c r="BW50" s="123">
        <v>3</v>
      </c>
      <c r="BX50" s="124"/>
    </row>
    <row r="51" spans="2:76">
      <c r="B51" s="124"/>
      <c r="C51" s="124"/>
      <c r="D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1" t="s">
        <v>50</v>
      </c>
      <c r="AL51" s="121"/>
      <c r="AM51" s="121"/>
      <c r="AN51" s="123">
        <v>9</v>
      </c>
      <c r="AO51" s="127"/>
      <c r="AP51" s="121" t="s">
        <v>46</v>
      </c>
      <c r="AQ51" s="121"/>
      <c r="AR51" s="121"/>
      <c r="AS51" s="123">
        <v>5</v>
      </c>
      <c r="AT51" s="121">
        <v>42</v>
      </c>
      <c r="AU51" s="121">
        <v>1</v>
      </c>
      <c r="AV51" s="121" t="s">
        <v>25</v>
      </c>
      <c r="AW51" s="121">
        <v>6</v>
      </c>
      <c r="AX51" s="123">
        <v>7</v>
      </c>
      <c r="AY51" s="128">
        <v>45</v>
      </c>
      <c r="AZ51" s="128">
        <v>5</v>
      </c>
      <c r="BA51" s="128" t="s">
        <v>38</v>
      </c>
      <c r="BB51" s="128">
        <v>7</v>
      </c>
      <c r="BC51" s="130">
        <v>4</v>
      </c>
      <c r="BD51" s="124"/>
      <c r="BE51" s="121" t="s">
        <v>48</v>
      </c>
      <c r="BF51" s="121"/>
      <c r="BG51" s="121"/>
      <c r="BH51" s="123">
        <v>7</v>
      </c>
      <c r="BI51" s="124"/>
      <c r="BJ51" s="128" t="s">
        <v>45</v>
      </c>
      <c r="BK51" s="128"/>
      <c r="BL51" s="128"/>
      <c r="BM51" s="130">
        <v>4</v>
      </c>
      <c r="BN51" s="128">
        <v>43</v>
      </c>
      <c r="BO51" s="128">
        <v>16</v>
      </c>
      <c r="BP51" s="128" t="s">
        <v>38</v>
      </c>
      <c r="BQ51" s="128">
        <v>6</v>
      </c>
      <c r="BR51" s="130">
        <v>6</v>
      </c>
      <c r="BS51" s="121">
        <v>46</v>
      </c>
      <c r="BT51" s="121">
        <v>2</v>
      </c>
      <c r="BU51" s="121" t="s">
        <v>38</v>
      </c>
      <c r="BV51" s="121">
        <v>14</v>
      </c>
      <c r="BW51" s="123">
        <v>3</v>
      </c>
      <c r="BX51" s="124"/>
    </row>
    <row r="52" spans="2:76">
      <c r="B52" s="124"/>
      <c r="C52" s="124"/>
      <c r="D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1">
        <v>41</v>
      </c>
      <c r="AK52" s="121">
        <v>6</v>
      </c>
      <c r="AL52" s="121" t="s">
        <v>25</v>
      </c>
      <c r="AM52" s="121">
        <v>7</v>
      </c>
      <c r="AN52" s="123">
        <v>9</v>
      </c>
      <c r="AO52" s="121">
        <v>45</v>
      </c>
      <c r="AP52" s="121">
        <v>10</v>
      </c>
      <c r="AQ52" s="121" t="s">
        <v>25</v>
      </c>
      <c r="AR52" s="121">
        <v>11</v>
      </c>
      <c r="AS52" s="123">
        <v>5</v>
      </c>
      <c r="AT52" s="127"/>
      <c r="AU52" s="128" t="s">
        <v>49</v>
      </c>
      <c r="AV52" s="131"/>
      <c r="AW52" s="131"/>
      <c r="AX52" s="130">
        <v>8</v>
      </c>
      <c r="AY52" s="128">
        <v>46</v>
      </c>
      <c r="AZ52" s="128">
        <v>10</v>
      </c>
      <c r="BA52" s="128" t="s">
        <v>38</v>
      </c>
      <c r="BB52" s="128">
        <v>1</v>
      </c>
      <c r="BC52" s="130">
        <v>4</v>
      </c>
      <c r="BD52" s="121">
        <v>43</v>
      </c>
      <c r="BE52" s="121">
        <v>14</v>
      </c>
      <c r="BF52" s="121" t="s">
        <v>38</v>
      </c>
      <c r="BG52" s="121">
        <v>2</v>
      </c>
      <c r="BH52" s="123">
        <v>7</v>
      </c>
      <c r="BI52" s="128">
        <v>46</v>
      </c>
      <c r="BJ52" s="128">
        <v>8</v>
      </c>
      <c r="BK52" s="128" t="s">
        <v>38</v>
      </c>
      <c r="BL52" s="128">
        <v>10</v>
      </c>
      <c r="BM52" s="130">
        <v>4</v>
      </c>
      <c r="BN52" s="128">
        <v>44</v>
      </c>
      <c r="BO52" s="128">
        <v>15</v>
      </c>
      <c r="BP52" s="128" t="s">
        <v>38</v>
      </c>
      <c r="BQ52" s="128">
        <v>7</v>
      </c>
      <c r="BR52" s="130">
        <v>6</v>
      </c>
      <c r="BS52" s="121">
        <v>47</v>
      </c>
      <c r="BT52" s="121">
        <v>3</v>
      </c>
      <c r="BU52" s="121" t="s">
        <v>38</v>
      </c>
      <c r="BV52" s="121">
        <v>16</v>
      </c>
      <c r="BW52" s="123">
        <v>3</v>
      </c>
      <c r="BX52" s="124"/>
    </row>
    <row r="53" spans="2:76">
      <c r="B53" s="124"/>
      <c r="C53" s="124"/>
      <c r="D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1">
        <v>42</v>
      </c>
      <c r="AK53" s="121">
        <v>5</v>
      </c>
      <c r="AL53" s="121" t="s">
        <v>25</v>
      </c>
      <c r="AM53" s="121">
        <v>8</v>
      </c>
      <c r="AN53" s="123">
        <v>9</v>
      </c>
      <c r="AO53" s="121">
        <v>46</v>
      </c>
      <c r="AP53" s="121">
        <v>8</v>
      </c>
      <c r="AQ53" s="121" t="s">
        <v>25</v>
      </c>
      <c r="AR53" s="121">
        <v>9</v>
      </c>
      <c r="AS53" s="123">
        <v>5</v>
      </c>
      <c r="AT53" s="128">
        <v>43</v>
      </c>
      <c r="AU53" s="128">
        <v>10</v>
      </c>
      <c r="AV53" s="128" t="s">
        <v>25</v>
      </c>
      <c r="AW53" s="128">
        <v>11</v>
      </c>
      <c r="AX53" s="130">
        <v>8</v>
      </c>
      <c r="AY53" s="128">
        <v>47</v>
      </c>
      <c r="AZ53" s="128">
        <v>8</v>
      </c>
      <c r="BA53" s="128" t="s">
        <v>38</v>
      </c>
      <c r="BB53" s="128">
        <v>12</v>
      </c>
      <c r="BC53" s="130">
        <v>4</v>
      </c>
      <c r="BD53" s="121">
        <v>44</v>
      </c>
      <c r="BE53" s="121">
        <v>13</v>
      </c>
      <c r="BF53" s="121" t="s">
        <v>38</v>
      </c>
      <c r="BG53" s="121">
        <v>3</v>
      </c>
      <c r="BH53" s="123">
        <v>7</v>
      </c>
      <c r="BI53" s="128">
        <v>47</v>
      </c>
      <c r="BJ53" s="128">
        <v>6</v>
      </c>
      <c r="BK53" s="128" t="s">
        <v>38</v>
      </c>
      <c r="BL53" s="128">
        <v>12</v>
      </c>
      <c r="BM53" s="130">
        <v>4</v>
      </c>
      <c r="BN53" s="128">
        <v>45</v>
      </c>
      <c r="BO53" s="128">
        <v>14</v>
      </c>
      <c r="BP53" s="128" t="s">
        <v>38</v>
      </c>
      <c r="BQ53" s="128">
        <v>8</v>
      </c>
      <c r="BR53" s="130">
        <v>6</v>
      </c>
      <c r="BS53" s="121">
        <v>48</v>
      </c>
      <c r="BT53" s="121">
        <v>5</v>
      </c>
      <c r="BU53" s="121" t="s">
        <v>38</v>
      </c>
      <c r="BV53" s="121">
        <v>17</v>
      </c>
      <c r="BW53" s="123">
        <v>3</v>
      </c>
      <c r="BX53" s="124"/>
    </row>
    <row r="54" spans="2:76">
      <c r="B54" s="124"/>
      <c r="C54" s="124"/>
      <c r="D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1">
        <v>43</v>
      </c>
      <c r="AK54" s="121">
        <v>4</v>
      </c>
      <c r="AL54" s="121" t="s">
        <v>25</v>
      </c>
      <c r="AM54" s="121">
        <v>9</v>
      </c>
      <c r="AN54" s="123">
        <v>9</v>
      </c>
      <c r="AO54" s="121">
        <v>47</v>
      </c>
      <c r="AP54" s="121">
        <v>6</v>
      </c>
      <c r="AQ54" s="121" t="s">
        <v>25</v>
      </c>
      <c r="AR54" s="121">
        <v>7</v>
      </c>
      <c r="AS54" s="123">
        <v>5</v>
      </c>
      <c r="AT54" s="128">
        <v>44</v>
      </c>
      <c r="AU54" s="128">
        <v>9</v>
      </c>
      <c r="AV54" s="128" t="s">
        <v>25</v>
      </c>
      <c r="AW54" s="128">
        <v>12</v>
      </c>
      <c r="AX54" s="130">
        <v>8</v>
      </c>
      <c r="AY54" s="128">
        <v>48</v>
      </c>
      <c r="AZ54" s="128">
        <v>6</v>
      </c>
      <c r="BA54" s="128" t="s">
        <v>38</v>
      </c>
      <c r="BB54" s="128">
        <v>13</v>
      </c>
      <c r="BC54" s="130">
        <v>4</v>
      </c>
      <c r="BD54" s="121">
        <v>45</v>
      </c>
      <c r="BE54" s="121">
        <v>12</v>
      </c>
      <c r="BF54" s="121" t="s">
        <v>38</v>
      </c>
      <c r="BG54" s="121">
        <v>4</v>
      </c>
      <c r="BH54" s="123">
        <v>7</v>
      </c>
      <c r="BI54" s="128">
        <v>48</v>
      </c>
      <c r="BJ54" s="128">
        <v>4</v>
      </c>
      <c r="BK54" s="128" t="s">
        <v>38</v>
      </c>
      <c r="BL54" s="128">
        <v>14</v>
      </c>
      <c r="BM54" s="130">
        <v>4</v>
      </c>
      <c r="BN54" s="128">
        <v>46</v>
      </c>
      <c r="BO54" s="128">
        <v>13</v>
      </c>
      <c r="BP54" s="128" t="s">
        <v>38</v>
      </c>
      <c r="BQ54" s="128">
        <v>9</v>
      </c>
      <c r="BR54" s="130">
        <v>6</v>
      </c>
      <c r="BS54" s="121">
        <v>49</v>
      </c>
      <c r="BT54" s="121">
        <v>7</v>
      </c>
      <c r="BU54" s="121" t="s">
        <v>38</v>
      </c>
      <c r="BV54" s="121">
        <v>15</v>
      </c>
      <c r="BW54" s="123">
        <v>3</v>
      </c>
      <c r="BX54" s="124"/>
    </row>
    <row r="55" spans="2:76">
      <c r="B55" s="124"/>
      <c r="C55" s="124"/>
      <c r="D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1">
        <v>44</v>
      </c>
      <c r="AK55" s="121">
        <v>3</v>
      </c>
      <c r="AL55" s="121" t="s">
        <v>25</v>
      </c>
      <c r="AM55" s="121">
        <v>10</v>
      </c>
      <c r="AN55" s="123">
        <v>9</v>
      </c>
      <c r="AO55" s="121">
        <v>48</v>
      </c>
      <c r="AP55" s="121">
        <v>4</v>
      </c>
      <c r="AQ55" s="121" t="s">
        <v>25</v>
      </c>
      <c r="AR55" s="121">
        <v>5</v>
      </c>
      <c r="AS55" s="123">
        <v>5</v>
      </c>
      <c r="AT55" s="128">
        <v>45</v>
      </c>
      <c r="AU55" s="128">
        <v>8</v>
      </c>
      <c r="AV55" s="128" t="s">
        <v>25</v>
      </c>
      <c r="AW55" s="128">
        <v>2</v>
      </c>
      <c r="AX55" s="130">
        <v>8</v>
      </c>
      <c r="AY55" s="128">
        <v>49</v>
      </c>
      <c r="AZ55" s="128">
        <v>4</v>
      </c>
      <c r="BA55" s="128" t="s">
        <v>38</v>
      </c>
      <c r="BB55" s="128">
        <v>11</v>
      </c>
      <c r="BC55" s="130">
        <v>4</v>
      </c>
      <c r="BD55" s="121">
        <v>46</v>
      </c>
      <c r="BE55" s="121">
        <v>11</v>
      </c>
      <c r="BF55" s="121" t="s">
        <v>38</v>
      </c>
      <c r="BG55" s="121">
        <v>5</v>
      </c>
      <c r="BH55" s="123">
        <v>7</v>
      </c>
      <c r="BI55" s="128">
        <v>49</v>
      </c>
      <c r="BJ55" s="128">
        <v>2</v>
      </c>
      <c r="BK55" s="128" t="s">
        <v>38</v>
      </c>
      <c r="BL55" s="128">
        <v>15</v>
      </c>
      <c r="BM55" s="130">
        <v>4</v>
      </c>
      <c r="BN55" s="128">
        <v>47</v>
      </c>
      <c r="BO55" s="128">
        <v>12</v>
      </c>
      <c r="BP55" s="128" t="s">
        <v>38</v>
      </c>
      <c r="BQ55" s="128">
        <v>10</v>
      </c>
      <c r="BR55" s="130">
        <v>6</v>
      </c>
      <c r="BS55" s="121">
        <v>50</v>
      </c>
      <c r="BT55" s="121">
        <v>9</v>
      </c>
      <c r="BU55" s="121" t="s">
        <v>38</v>
      </c>
      <c r="BV55" s="121">
        <v>13</v>
      </c>
      <c r="BW55" s="123">
        <v>3</v>
      </c>
      <c r="BX55" s="124"/>
    </row>
    <row r="56" spans="2:76">
      <c r="B56" s="124"/>
      <c r="C56" s="124"/>
      <c r="D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1">
        <v>45</v>
      </c>
      <c r="AK56" s="121">
        <v>1</v>
      </c>
      <c r="AL56" s="121" t="s">
        <v>25</v>
      </c>
      <c r="AM56" s="121">
        <v>2</v>
      </c>
      <c r="AN56" s="123">
        <v>9</v>
      </c>
      <c r="AO56" s="121">
        <v>49</v>
      </c>
      <c r="AP56" s="121">
        <v>2</v>
      </c>
      <c r="AQ56" s="121" t="s">
        <v>25</v>
      </c>
      <c r="AR56" s="121">
        <v>3</v>
      </c>
      <c r="AS56" s="123">
        <v>5</v>
      </c>
      <c r="AT56" s="128">
        <v>46</v>
      </c>
      <c r="AU56" s="128">
        <v>7</v>
      </c>
      <c r="AV56" s="128" t="s">
        <v>25</v>
      </c>
      <c r="AW56" s="128">
        <v>3</v>
      </c>
      <c r="AX56" s="130">
        <v>8</v>
      </c>
      <c r="AY56" s="128">
        <v>50</v>
      </c>
      <c r="AZ56" s="128">
        <v>2</v>
      </c>
      <c r="BA56" s="128" t="s">
        <v>38</v>
      </c>
      <c r="BB56" s="128">
        <v>9</v>
      </c>
      <c r="BC56" s="130">
        <v>4</v>
      </c>
      <c r="BD56" s="121">
        <v>47</v>
      </c>
      <c r="BE56" s="121">
        <v>10</v>
      </c>
      <c r="BF56" s="121" t="s">
        <v>38</v>
      </c>
      <c r="BG56" s="121">
        <v>6</v>
      </c>
      <c r="BH56" s="123">
        <v>7</v>
      </c>
      <c r="BI56" s="128">
        <v>50</v>
      </c>
      <c r="BJ56" s="128">
        <v>3</v>
      </c>
      <c r="BK56" s="128" t="s">
        <v>38</v>
      </c>
      <c r="BL56" s="128">
        <v>13</v>
      </c>
      <c r="BM56" s="130">
        <v>4</v>
      </c>
      <c r="BN56" s="128">
        <v>48</v>
      </c>
      <c r="BO56" s="128">
        <v>1</v>
      </c>
      <c r="BP56" s="128" t="s">
        <v>38</v>
      </c>
      <c r="BQ56" s="128">
        <v>11</v>
      </c>
      <c r="BR56" s="130">
        <v>6</v>
      </c>
      <c r="BS56" s="121">
        <v>51</v>
      </c>
      <c r="BT56" s="121">
        <v>1</v>
      </c>
      <c r="BU56" s="121" t="s">
        <v>38</v>
      </c>
      <c r="BV56" s="121">
        <v>11</v>
      </c>
      <c r="BW56" s="123">
        <v>3</v>
      </c>
      <c r="BX56" s="124"/>
    </row>
    <row r="57" spans="2:76">
      <c r="B57" s="124"/>
      <c r="C57" s="124"/>
      <c r="D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1">
        <v>50</v>
      </c>
      <c r="AP57" s="121">
        <v>11</v>
      </c>
      <c r="AQ57" s="121" t="s">
        <v>25</v>
      </c>
      <c r="AR57" s="121">
        <v>1</v>
      </c>
      <c r="AS57" s="123">
        <v>5</v>
      </c>
      <c r="AT57" s="128">
        <v>47</v>
      </c>
      <c r="AU57" s="128">
        <v>6</v>
      </c>
      <c r="AV57" s="128" t="s">
        <v>25</v>
      </c>
      <c r="AW57" s="128">
        <v>4</v>
      </c>
      <c r="AX57" s="130">
        <v>8</v>
      </c>
      <c r="AY57" s="128">
        <v>51</v>
      </c>
      <c r="AZ57" s="128">
        <v>3</v>
      </c>
      <c r="BA57" s="128" t="s">
        <v>38</v>
      </c>
      <c r="BB57" s="128">
        <v>7</v>
      </c>
      <c r="BC57" s="130">
        <v>4</v>
      </c>
      <c r="BD57" s="121">
        <v>48</v>
      </c>
      <c r="BE57" s="121">
        <v>9</v>
      </c>
      <c r="BF57" s="121" t="s">
        <v>38</v>
      </c>
      <c r="BG57" s="121">
        <v>7</v>
      </c>
      <c r="BH57" s="123">
        <v>7</v>
      </c>
      <c r="BI57" s="128">
        <v>51</v>
      </c>
      <c r="BJ57" s="128">
        <v>5</v>
      </c>
      <c r="BK57" s="128" t="s">
        <v>38</v>
      </c>
      <c r="BL57" s="128">
        <v>11</v>
      </c>
      <c r="BM57" s="130">
        <v>4</v>
      </c>
      <c r="BN57" s="124"/>
      <c r="BO57" s="121" t="s">
        <v>48</v>
      </c>
      <c r="BP57" s="121"/>
      <c r="BQ57" s="121"/>
      <c r="BR57" s="123">
        <v>7</v>
      </c>
      <c r="BS57" s="127"/>
      <c r="BT57" s="128" t="s">
        <v>45</v>
      </c>
      <c r="BU57" s="128"/>
      <c r="BV57" s="128"/>
      <c r="BW57" s="130">
        <v>4</v>
      </c>
      <c r="BX57" s="124"/>
    </row>
    <row r="58" spans="2:76">
      <c r="B58" s="124"/>
      <c r="C58" s="124"/>
      <c r="D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1">
        <v>51</v>
      </c>
      <c r="AP58" s="121">
        <v>9</v>
      </c>
      <c r="AQ58" s="121" t="s">
        <v>25</v>
      </c>
      <c r="AR58" s="121">
        <v>10</v>
      </c>
      <c r="AS58" s="123">
        <v>5</v>
      </c>
      <c r="AT58" s="128">
        <v>48</v>
      </c>
      <c r="AU58" s="128">
        <v>1</v>
      </c>
      <c r="AV58" s="128" t="s">
        <v>25</v>
      </c>
      <c r="AW58" s="128">
        <v>5</v>
      </c>
      <c r="AX58" s="130">
        <v>8</v>
      </c>
      <c r="AY58" s="128">
        <v>52</v>
      </c>
      <c r="AZ58" s="128">
        <v>1</v>
      </c>
      <c r="BA58" s="128" t="s">
        <v>38</v>
      </c>
      <c r="BB58" s="128">
        <v>5</v>
      </c>
      <c r="BC58" s="130">
        <v>4</v>
      </c>
      <c r="BD58" s="121">
        <v>49</v>
      </c>
      <c r="BE58" s="121">
        <v>1</v>
      </c>
      <c r="BF58" s="121" t="s">
        <v>38</v>
      </c>
      <c r="BG58" s="121">
        <v>8</v>
      </c>
      <c r="BH58" s="123">
        <v>7</v>
      </c>
      <c r="BI58" s="128">
        <v>52</v>
      </c>
      <c r="BJ58" s="128">
        <v>7</v>
      </c>
      <c r="BK58" s="128" t="s">
        <v>38</v>
      </c>
      <c r="BL58" s="128">
        <v>9</v>
      </c>
      <c r="BM58" s="130">
        <v>4</v>
      </c>
      <c r="BN58" s="121">
        <v>49</v>
      </c>
      <c r="BO58" s="121">
        <v>2</v>
      </c>
      <c r="BP58" s="121" t="s">
        <v>38</v>
      </c>
      <c r="BQ58" s="121">
        <v>3</v>
      </c>
      <c r="BR58" s="123">
        <v>7</v>
      </c>
      <c r="BS58" s="128">
        <v>52</v>
      </c>
      <c r="BT58" s="128">
        <v>8</v>
      </c>
      <c r="BU58" s="128" t="s">
        <v>38</v>
      </c>
      <c r="BV58" s="128">
        <v>10</v>
      </c>
      <c r="BW58" s="130">
        <v>4</v>
      </c>
      <c r="BX58" s="124"/>
    </row>
    <row r="59" spans="2:76">
      <c r="B59" s="124"/>
      <c r="C59" s="124"/>
      <c r="D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1">
        <v>52</v>
      </c>
      <c r="AP59" s="121">
        <v>7</v>
      </c>
      <c r="AQ59" s="121" t="s">
        <v>25</v>
      </c>
      <c r="AR59" s="121">
        <v>8</v>
      </c>
      <c r="AS59" s="123">
        <v>5</v>
      </c>
      <c r="AT59" s="127"/>
      <c r="AU59" s="121" t="s">
        <v>50</v>
      </c>
      <c r="AV59" s="126"/>
      <c r="AW59" s="126"/>
      <c r="AX59" s="123">
        <v>9</v>
      </c>
      <c r="AY59" s="127"/>
      <c r="AZ59" s="121" t="s">
        <v>46</v>
      </c>
      <c r="BA59" s="121"/>
      <c r="BB59" s="121"/>
      <c r="BC59" s="123">
        <v>5</v>
      </c>
      <c r="BD59" s="124"/>
      <c r="BE59" s="128" t="s">
        <v>49</v>
      </c>
      <c r="BF59" s="128"/>
      <c r="BG59" s="128"/>
      <c r="BH59" s="130">
        <v>8</v>
      </c>
      <c r="BI59" s="128">
        <v>53</v>
      </c>
      <c r="BJ59" s="128">
        <v>10</v>
      </c>
      <c r="BK59" s="128" t="s">
        <v>38</v>
      </c>
      <c r="BL59" s="128">
        <v>1</v>
      </c>
      <c r="BM59" s="130">
        <v>4</v>
      </c>
      <c r="BN59" s="121">
        <v>50</v>
      </c>
      <c r="BO59" s="121">
        <v>16</v>
      </c>
      <c r="BP59" s="121" t="s">
        <v>38</v>
      </c>
      <c r="BQ59" s="121">
        <v>4</v>
      </c>
      <c r="BR59" s="123">
        <v>7</v>
      </c>
      <c r="BS59" s="128">
        <v>53</v>
      </c>
      <c r="BT59" s="128">
        <v>6</v>
      </c>
      <c r="BU59" s="128" t="s">
        <v>38</v>
      </c>
      <c r="BV59" s="128">
        <v>12</v>
      </c>
      <c r="BW59" s="130">
        <v>4</v>
      </c>
      <c r="BX59" s="124"/>
    </row>
    <row r="60" spans="2:76">
      <c r="B60" s="124"/>
      <c r="C60" s="124"/>
      <c r="D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1">
        <v>53</v>
      </c>
      <c r="AP60" s="121">
        <v>5</v>
      </c>
      <c r="AQ60" s="121" t="s">
        <v>25</v>
      </c>
      <c r="AR60" s="121">
        <v>6</v>
      </c>
      <c r="AS60" s="123">
        <v>5</v>
      </c>
      <c r="AT60" s="121">
        <v>49</v>
      </c>
      <c r="AU60" s="121">
        <v>9</v>
      </c>
      <c r="AV60" s="121" t="s">
        <v>25</v>
      </c>
      <c r="AW60" s="121">
        <v>10</v>
      </c>
      <c r="AX60" s="123">
        <v>9</v>
      </c>
      <c r="AY60" s="121">
        <v>53</v>
      </c>
      <c r="AZ60" s="121">
        <v>10</v>
      </c>
      <c r="BA60" s="121" t="s">
        <v>38</v>
      </c>
      <c r="BB60" s="121">
        <v>12</v>
      </c>
      <c r="BC60" s="123">
        <v>5</v>
      </c>
      <c r="BD60" s="128">
        <v>50</v>
      </c>
      <c r="BE60" s="128">
        <v>13</v>
      </c>
      <c r="BF60" s="128" t="s">
        <v>38</v>
      </c>
      <c r="BG60" s="128">
        <v>14</v>
      </c>
      <c r="BH60" s="130">
        <v>8</v>
      </c>
      <c r="BI60" s="128">
        <v>54</v>
      </c>
      <c r="BJ60" s="128">
        <v>8</v>
      </c>
      <c r="BK60" s="128" t="s">
        <v>38</v>
      </c>
      <c r="BL60" s="128">
        <v>12</v>
      </c>
      <c r="BM60" s="130">
        <v>4</v>
      </c>
      <c r="BN60" s="121">
        <v>51</v>
      </c>
      <c r="BO60" s="121">
        <v>15</v>
      </c>
      <c r="BP60" s="121" t="s">
        <v>38</v>
      </c>
      <c r="BQ60" s="121">
        <v>5</v>
      </c>
      <c r="BR60" s="123">
        <v>7</v>
      </c>
      <c r="BS60" s="128">
        <v>54</v>
      </c>
      <c r="BT60" s="128">
        <v>4</v>
      </c>
      <c r="BU60" s="128" t="s">
        <v>38</v>
      </c>
      <c r="BV60" s="128">
        <v>14</v>
      </c>
      <c r="BW60" s="130">
        <v>4</v>
      </c>
      <c r="BX60" s="124"/>
    </row>
    <row r="61" spans="2:76">
      <c r="B61" s="124"/>
      <c r="C61" s="124"/>
      <c r="D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1">
        <v>54</v>
      </c>
      <c r="AP61" s="121">
        <v>3</v>
      </c>
      <c r="AQ61" s="121" t="s">
        <v>25</v>
      </c>
      <c r="AR61" s="121">
        <v>4</v>
      </c>
      <c r="AS61" s="123">
        <v>5</v>
      </c>
      <c r="AT61" s="121">
        <v>50</v>
      </c>
      <c r="AU61" s="121">
        <v>8</v>
      </c>
      <c r="AV61" s="121" t="s">
        <v>25</v>
      </c>
      <c r="AW61" s="121">
        <v>11</v>
      </c>
      <c r="AX61" s="123">
        <v>9</v>
      </c>
      <c r="AY61" s="121">
        <v>54</v>
      </c>
      <c r="AZ61" s="121">
        <v>8</v>
      </c>
      <c r="BA61" s="121" t="s">
        <v>38</v>
      </c>
      <c r="BB61" s="121">
        <v>13</v>
      </c>
      <c r="BC61" s="123">
        <v>5</v>
      </c>
      <c r="BD61" s="128">
        <v>51</v>
      </c>
      <c r="BE61" s="128">
        <v>12</v>
      </c>
      <c r="BF61" s="128" t="s">
        <v>38</v>
      </c>
      <c r="BG61" s="128">
        <v>2</v>
      </c>
      <c r="BH61" s="130">
        <v>8</v>
      </c>
      <c r="BI61" s="128">
        <v>55</v>
      </c>
      <c r="BJ61" s="128">
        <v>6</v>
      </c>
      <c r="BK61" s="128" t="s">
        <v>38</v>
      </c>
      <c r="BL61" s="128">
        <v>14</v>
      </c>
      <c r="BM61" s="130">
        <v>4</v>
      </c>
      <c r="BN61" s="121">
        <v>52</v>
      </c>
      <c r="BO61" s="121">
        <v>14</v>
      </c>
      <c r="BP61" s="121" t="s">
        <v>38</v>
      </c>
      <c r="BQ61" s="121">
        <v>6</v>
      </c>
      <c r="BR61" s="123">
        <v>7</v>
      </c>
      <c r="BS61" s="128">
        <v>55</v>
      </c>
      <c r="BT61" s="128">
        <v>2</v>
      </c>
      <c r="BU61" s="128" t="s">
        <v>38</v>
      </c>
      <c r="BV61" s="128">
        <v>16</v>
      </c>
      <c r="BW61" s="130">
        <v>4</v>
      </c>
      <c r="BX61" s="124"/>
    </row>
    <row r="62" spans="2:76">
      <c r="B62" s="124"/>
      <c r="C62" s="124"/>
      <c r="D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1">
        <v>55</v>
      </c>
      <c r="AP62" s="121">
        <v>1</v>
      </c>
      <c r="AQ62" s="121" t="s">
        <v>25</v>
      </c>
      <c r="AR62" s="121">
        <v>2</v>
      </c>
      <c r="AS62" s="123">
        <v>5</v>
      </c>
      <c r="AT62" s="121">
        <v>51</v>
      </c>
      <c r="AU62" s="121">
        <v>7</v>
      </c>
      <c r="AV62" s="121" t="s">
        <v>25</v>
      </c>
      <c r="AW62" s="121">
        <v>12</v>
      </c>
      <c r="AX62" s="123">
        <v>9</v>
      </c>
      <c r="AY62" s="121">
        <v>55</v>
      </c>
      <c r="AZ62" s="121">
        <v>6</v>
      </c>
      <c r="BA62" s="121" t="s">
        <v>38</v>
      </c>
      <c r="BB62" s="121">
        <v>11</v>
      </c>
      <c r="BC62" s="123">
        <v>5</v>
      </c>
      <c r="BD62" s="128">
        <v>52</v>
      </c>
      <c r="BE62" s="128">
        <v>11</v>
      </c>
      <c r="BF62" s="128" t="s">
        <v>38</v>
      </c>
      <c r="BG62" s="128">
        <v>3</v>
      </c>
      <c r="BH62" s="130">
        <v>8</v>
      </c>
      <c r="BI62" s="128">
        <v>56</v>
      </c>
      <c r="BJ62" s="128">
        <v>4</v>
      </c>
      <c r="BK62" s="128" t="s">
        <v>38</v>
      </c>
      <c r="BL62" s="128">
        <v>15</v>
      </c>
      <c r="BM62" s="130">
        <v>4</v>
      </c>
      <c r="BN62" s="121">
        <v>53</v>
      </c>
      <c r="BO62" s="121">
        <v>13</v>
      </c>
      <c r="BP62" s="121" t="s">
        <v>38</v>
      </c>
      <c r="BQ62" s="121">
        <v>7</v>
      </c>
      <c r="BR62" s="123">
        <v>7</v>
      </c>
      <c r="BS62" s="128">
        <v>56</v>
      </c>
      <c r="BT62" s="128">
        <v>3</v>
      </c>
      <c r="BU62" s="128" t="s">
        <v>38</v>
      </c>
      <c r="BV62" s="128">
        <v>17</v>
      </c>
      <c r="BW62" s="130">
        <v>4</v>
      </c>
      <c r="BX62" s="124"/>
    </row>
    <row r="63" spans="2:76">
      <c r="B63" s="124"/>
      <c r="C63" s="124"/>
      <c r="D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1">
        <v>52</v>
      </c>
      <c r="AU63" s="121">
        <v>6</v>
      </c>
      <c r="AV63" s="121" t="s">
        <v>25</v>
      </c>
      <c r="AW63" s="121">
        <v>2</v>
      </c>
      <c r="AX63" s="123">
        <v>9</v>
      </c>
      <c r="AY63" s="121">
        <v>56</v>
      </c>
      <c r="AZ63" s="121">
        <v>4</v>
      </c>
      <c r="BA63" s="121" t="s">
        <v>38</v>
      </c>
      <c r="BB63" s="121">
        <v>9</v>
      </c>
      <c r="BC63" s="123">
        <v>5</v>
      </c>
      <c r="BD63" s="128">
        <v>53</v>
      </c>
      <c r="BE63" s="128">
        <v>10</v>
      </c>
      <c r="BF63" s="128" t="s">
        <v>38</v>
      </c>
      <c r="BG63" s="128">
        <v>4</v>
      </c>
      <c r="BH63" s="130">
        <v>8</v>
      </c>
      <c r="BI63" s="128">
        <v>57</v>
      </c>
      <c r="BJ63" s="128">
        <v>2</v>
      </c>
      <c r="BK63" s="128" t="s">
        <v>38</v>
      </c>
      <c r="BL63" s="128">
        <v>13</v>
      </c>
      <c r="BM63" s="130">
        <v>4</v>
      </c>
      <c r="BN63" s="121">
        <v>54</v>
      </c>
      <c r="BO63" s="121">
        <v>12</v>
      </c>
      <c r="BP63" s="121" t="s">
        <v>38</v>
      </c>
      <c r="BQ63" s="121">
        <v>8</v>
      </c>
      <c r="BR63" s="123">
        <v>7</v>
      </c>
      <c r="BS63" s="128">
        <v>57</v>
      </c>
      <c r="BT63" s="128">
        <v>5</v>
      </c>
      <c r="BU63" s="128" t="s">
        <v>38</v>
      </c>
      <c r="BV63" s="128">
        <v>15</v>
      </c>
      <c r="BW63" s="130">
        <v>4</v>
      </c>
      <c r="BX63" s="124"/>
    </row>
    <row r="64" spans="2:76">
      <c r="B64" s="124"/>
      <c r="C64" s="124"/>
      <c r="D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34"/>
      <c r="AQ64" s="134"/>
      <c r="AR64" s="134"/>
      <c r="AS64" s="127"/>
      <c r="AT64" s="121">
        <v>53</v>
      </c>
      <c r="AU64" s="121">
        <v>5</v>
      </c>
      <c r="AV64" s="121" t="s">
        <v>25</v>
      </c>
      <c r="AW64" s="121">
        <v>3</v>
      </c>
      <c r="AX64" s="123">
        <v>9</v>
      </c>
      <c r="AY64" s="121">
        <v>57</v>
      </c>
      <c r="AZ64" s="121">
        <v>2</v>
      </c>
      <c r="BA64" s="121" t="s">
        <v>38</v>
      </c>
      <c r="BB64" s="121">
        <v>7</v>
      </c>
      <c r="BC64" s="123">
        <v>5</v>
      </c>
      <c r="BD64" s="128">
        <v>54</v>
      </c>
      <c r="BE64" s="128">
        <v>9</v>
      </c>
      <c r="BF64" s="128" t="s">
        <v>38</v>
      </c>
      <c r="BG64" s="128">
        <v>5</v>
      </c>
      <c r="BH64" s="130">
        <v>8</v>
      </c>
      <c r="BI64" s="128">
        <v>58</v>
      </c>
      <c r="BJ64" s="128">
        <v>3</v>
      </c>
      <c r="BK64" s="128" t="s">
        <v>38</v>
      </c>
      <c r="BL64" s="128">
        <v>11</v>
      </c>
      <c r="BM64" s="130">
        <v>4</v>
      </c>
      <c r="BN64" s="121">
        <v>55</v>
      </c>
      <c r="BO64" s="121">
        <v>11</v>
      </c>
      <c r="BP64" s="121" t="s">
        <v>38</v>
      </c>
      <c r="BQ64" s="121">
        <v>9</v>
      </c>
      <c r="BR64" s="123">
        <v>7</v>
      </c>
      <c r="BS64" s="128">
        <v>58</v>
      </c>
      <c r="BT64" s="128">
        <v>7</v>
      </c>
      <c r="BU64" s="128" t="s">
        <v>38</v>
      </c>
      <c r="BV64" s="128">
        <v>13</v>
      </c>
      <c r="BW64" s="130">
        <v>4</v>
      </c>
      <c r="BX64" s="124"/>
    </row>
    <row r="65" spans="2:76">
      <c r="B65" s="124"/>
      <c r="C65" s="124"/>
      <c r="D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34"/>
      <c r="AQ65" s="134"/>
      <c r="AR65" s="134"/>
      <c r="AS65" s="127"/>
      <c r="AT65" s="121">
        <v>54</v>
      </c>
      <c r="AU65" s="121">
        <v>1</v>
      </c>
      <c r="AV65" s="121" t="s">
        <v>25</v>
      </c>
      <c r="AW65" s="121">
        <v>4</v>
      </c>
      <c r="AX65" s="123">
        <v>9</v>
      </c>
      <c r="AY65" s="121">
        <v>58</v>
      </c>
      <c r="AZ65" s="121">
        <v>3</v>
      </c>
      <c r="BA65" s="121" t="s">
        <v>38</v>
      </c>
      <c r="BB65" s="121">
        <v>5</v>
      </c>
      <c r="BC65" s="123">
        <v>5</v>
      </c>
      <c r="BD65" s="128">
        <v>55</v>
      </c>
      <c r="BE65" s="128">
        <v>8</v>
      </c>
      <c r="BF65" s="128" t="s">
        <v>38</v>
      </c>
      <c r="BG65" s="128">
        <v>6</v>
      </c>
      <c r="BH65" s="130">
        <v>8</v>
      </c>
      <c r="BI65" s="128">
        <v>59</v>
      </c>
      <c r="BJ65" s="128">
        <v>5</v>
      </c>
      <c r="BK65" s="128" t="s">
        <v>38</v>
      </c>
      <c r="BL65" s="128">
        <v>9</v>
      </c>
      <c r="BM65" s="130">
        <v>4</v>
      </c>
      <c r="BN65" s="121">
        <v>56</v>
      </c>
      <c r="BO65" s="121">
        <v>1</v>
      </c>
      <c r="BP65" s="121" t="s">
        <v>38</v>
      </c>
      <c r="BQ65" s="121">
        <v>10</v>
      </c>
      <c r="BR65" s="123">
        <v>7</v>
      </c>
      <c r="BS65" s="128">
        <v>59</v>
      </c>
      <c r="BT65" s="128">
        <v>9</v>
      </c>
      <c r="BU65" s="128" t="s">
        <v>38</v>
      </c>
      <c r="BV65" s="128">
        <v>11</v>
      </c>
      <c r="BW65" s="130">
        <v>4</v>
      </c>
      <c r="BX65" s="124"/>
    </row>
    <row r="66" spans="2:76">
      <c r="B66" s="124"/>
      <c r="C66" s="124"/>
      <c r="D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34"/>
      <c r="AQ66" s="134"/>
      <c r="AR66" s="134"/>
      <c r="AS66" s="127"/>
      <c r="AT66" s="127"/>
      <c r="AU66" s="128" t="s">
        <v>51</v>
      </c>
      <c r="AV66" s="128"/>
      <c r="AW66" s="128"/>
      <c r="AX66" s="130">
        <v>10</v>
      </c>
      <c r="AY66" s="121">
        <v>59</v>
      </c>
      <c r="AZ66" s="121">
        <v>12</v>
      </c>
      <c r="BA66" s="121" t="s">
        <v>38</v>
      </c>
      <c r="BB66" s="121">
        <v>1</v>
      </c>
      <c r="BC66" s="123">
        <v>5</v>
      </c>
      <c r="BD66" s="128">
        <v>56</v>
      </c>
      <c r="BE66" s="128">
        <v>1</v>
      </c>
      <c r="BF66" s="128" t="s">
        <v>38</v>
      </c>
      <c r="BG66" s="128">
        <v>7</v>
      </c>
      <c r="BH66" s="130">
        <v>8</v>
      </c>
      <c r="BI66" s="128">
        <v>60</v>
      </c>
      <c r="BJ66" s="128">
        <v>1</v>
      </c>
      <c r="BK66" s="128" t="s">
        <v>38</v>
      </c>
      <c r="BL66" s="128">
        <v>7</v>
      </c>
      <c r="BM66" s="130">
        <v>4</v>
      </c>
      <c r="BN66" s="124"/>
      <c r="BO66" s="128" t="s">
        <v>49</v>
      </c>
      <c r="BP66" s="128"/>
      <c r="BQ66" s="128"/>
      <c r="BR66" s="130">
        <v>8</v>
      </c>
      <c r="BS66" s="128">
        <v>60</v>
      </c>
      <c r="BT66" s="128">
        <v>10</v>
      </c>
      <c r="BU66" s="128" t="s">
        <v>38</v>
      </c>
      <c r="BV66" s="128">
        <v>1</v>
      </c>
      <c r="BW66" s="130">
        <v>4</v>
      </c>
      <c r="BX66" s="124"/>
    </row>
    <row r="67" spans="2:76">
      <c r="B67" s="124"/>
      <c r="C67" s="124"/>
      <c r="D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34"/>
      <c r="AQ67" s="134"/>
      <c r="AR67" s="134"/>
      <c r="AS67" s="127"/>
      <c r="AT67" s="128">
        <v>55</v>
      </c>
      <c r="AU67" s="128">
        <v>8</v>
      </c>
      <c r="AV67" s="128" t="s">
        <v>25</v>
      </c>
      <c r="AW67" s="128">
        <v>9</v>
      </c>
      <c r="AX67" s="130">
        <v>10</v>
      </c>
      <c r="AY67" s="121">
        <v>60</v>
      </c>
      <c r="AZ67" s="121">
        <v>10</v>
      </c>
      <c r="BA67" s="121" t="s">
        <v>38</v>
      </c>
      <c r="BB67" s="121">
        <v>13</v>
      </c>
      <c r="BC67" s="123">
        <v>5</v>
      </c>
      <c r="BD67" s="124"/>
      <c r="BE67" s="121" t="s">
        <v>50</v>
      </c>
      <c r="BF67" s="121"/>
      <c r="BG67" s="121"/>
      <c r="BH67" s="123">
        <v>9</v>
      </c>
      <c r="BI67" s="124"/>
      <c r="BJ67" s="121" t="s">
        <v>46</v>
      </c>
      <c r="BK67" s="121"/>
      <c r="BL67" s="121"/>
      <c r="BM67" s="123">
        <v>5</v>
      </c>
      <c r="BN67" s="128">
        <v>57</v>
      </c>
      <c r="BO67" s="128">
        <v>16</v>
      </c>
      <c r="BP67" s="128" t="s">
        <v>38</v>
      </c>
      <c r="BQ67" s="128">
        <v>2</v>
      </c>
      <c r="BR67" s="130">
        <v>8</v>
      </c>
      <c r="BS67" s="128">
        <v>61</v>
      </c>
      <c r="BT67" s="128">
        <v>8</v>
      </c>
      <c r="BU67" s="128" t="s">
        <v>38</v>
      </c>
      <c r="BV67" s="128">
        <v>12</v>
      </c>
      <c r="BW67" s="130">
        <v>4</v>
      </c>
      <c r="BX67" s="124"/>
    </row>
    <row r="68" spans="2:76">
      <c r="B68" s="124"/>
      <c r="C68" s="124"/>
      <c r="D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34"/>
      <c r="AQ68" s="134"/>
      <c r="AR68" s="134"/>
      <c r="AS68" s="127"/>
      <c r="AT68" s="128">
        <v>56</v>
      </c>
      <c r="AU68" s="128">
        <v>7</v>
      </c>
      <c r="AV68" s="128" t="s">
        <v>25</v>
      </c>
      <c r="AW68" s="128">
        <v>10</v>
      </c>
      <c r="AX68" s="130">
        <v>10</v>
      </c>
      <c r="AY68" s="121">
        <v>61</v>
      </c>
      <c r="AZ68" s="121">
        <v>8</v>
      </c>
      <c r="BA68" s="121" t="s">
        <v>38</v>
      </c>
      <c r="BB68" s="121">
        <v>11</v>
      </c>
      <c r="BC68" s="123">
        <v>5</v>
      </c>
      <c r="BD68" s="121">
        <v>57</v>
      </c>
      <c r="BE68" s="121">
        <v>12</v>
      </c>
      <c r="BF68" s="121" t="s">
        <v>38</v>
      </c>
      <c r="BG68" s="121">
        <v>13</v>
      </c>
      <c r="BH68" s="123">
        <v>9</v>
      </c>
      <c r="BI68" s="121">
        <v>61</v>
      </c>
      <c r="BJ68" s="121">
        <v>10</v>
      </c>
      <c r="BK68" s="121" t="s">
        <v>38</v>
      </c>
      <c r="BL68" s="121">
        <v>12</v>
      </c>
      <c r="BM68" s="123">
        <v>5</v>
      </c>
      <c r="BN68" s="128">
        <v>58</v>
      </c>
      <c r="BO68" s="128">
        <v>15</v>
      </c>
      <c r="BP68" s="128" t="s">
        <v>38</v>
      </c>
      <c r="BQ68" s="128">
        <v>3</v>
      </c>
      <c r="BR68" s="130">
        <v>8</v>
      </c>
      <c r="BS68" s="128">
        <v>62</v>
      </c>
      <c r="BT68" s="128">
        <v>6</v>
      </c>
      <c r="BU68" s="128" t="s">
        <v>38</v>
      </c>
      <c r="BV68" s="128">
        <v>14</v>
      </c>
      <c r="BW68" s="130">
        <v>4</v>
      </c>
      <c r="BX68" s="124"/>
    </row>
    <row r="69" spans="2:76">
      <c r="B69" s="124"/>
      <c r="C69" s="124"/>
      <c r="D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8">
        <v>57</v>
      </c>
      <c r="AU69" s="128">
        <v>6</v>
      </c>
      <c r="AV69" s="128" t="s">
        <v>25</v>
      </c>
      <c r="AW69" s="128">
        <v>11</v>
      </c>
      <c r="AX69" s="130">
        <v>10</v>
      </c>
      <c r="AY69" s="121">
        <v>62</v>
      </c>
      <c r="AZ69" s="121">
        <v>6</v>
      </c>
      <c r="BA69" s="121" t="s">
        <v>38</v>
      </c>
      <c r="BB69" s="121">
        <v>9</v>
      </c>
      <c r="BC69" s="123">
        <v>5</v>
      </c>
      <c r="BD69" s="121">
        <v>58</v>
      </c>
      <c r="BE69" s="121">
        <v>11</v>
      </c>
      <c r="BF69" s="121" t="s">
        <v>38</v>
      </c>
      <c r="BG69" s="121">
        <v>14</v>
      </c>
      <c r="BH69" s="123">
        <v>9</v>
      </c>
      <c r="BI69" s="121">
        <v>62</v>
      </c>
      <c r="BJ69" s="121">
        <v>8</v>
      </c>
      <c r="BK69" s="121" t="s">
        <v>38</v>
      </c>
      <c r="BL69" s="121">
        <v>14</v>
      </c>
      <c r="BM69" s="123">
        <v>5</v>
      </c>
      <c r="BN69" s="128">
        <v>59</v>
      </c>
      <c r="BO69" s="128">
        <v>14</v>
      </c>
      <c r="BP69" s="128" t="s">
        <v>38</v>
      </c>
      <c r="BQ69" s="128">
        <v>4</v>
      </c>
      <c r="BR69" s="130">
        <v>8</v>
      </c>
      <c r="BS69" s="128">
        <v>63</v>
      </c>
      <c r="BT69" s="128">
        <v>4</v>
      </c>
      <c r="BU69" s="128" t="s">
        <v>38</v>
      </c>
      <c r="BV69" s="128">
        <v>16</v>
      </c>
      <c r="BW69" s="130">
        <v>4</v>
      </c>
      <c r="BX69" s="124"/>
    </row>
    <row r="70" spans="2:76">
      <c r="B70" s="124"/>
      <c r="C70" s="124"/>
      <c r="D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8">
        <v>58</v>
      </c>
      <c r="AU70" s="128">
        <v>5</v>
      </c>
      <c r="AV70" s="128" t="s">
        <v>25</v>
      </c>
      <c r="AW70" s="128">
        <v>12</v>
      </c>
      <c r="AX70" s="130">
        <v>10</v>
      </c>
      <c r="AY70" s="121">
        <v>63</v>
      </c>
      <c r="AZ70" s="121">
        <v>4</v>
      </c>
      <c r="BA70" s="121" t="s">
        <v>38</v>
      </c>
      <c r="BB70" s="121">
        <v>7</v>
      </c>
      <c r="BC70" s="123">
        <v>5</v>
      </c>
      <c r="BD70" s="121">
        <v>59</v>
      </c>
      <c r="BE70" s="121">
        <v>10</v>
      </c>
      <c r="BF70" s="121" t="s">
        <v>38</v>
      </c>
      <c r="BG70" s="121">
        <v>2</v>
      </c>
      <c r="BH70" s="123">
        <v>9</v>
      </c>
      <c r="BI70" s="121">
        <v>63</v>
      </c>
      <c r="BJ70" s="121">
        <v>6</v>
      </c>
      <c r="BK70" s="121" t="s">
        <v>38</v>
      </c>
      <c r="BL70" s="121">
        <v>15</v>
      </c>
      <c r="BM70" s="123">
        <v>5</v>
      </c>
      <c r="BN70" s="128">
        <v>60</v>
      </c>
      <c r="BO70" s="128">
        <v>13</v>
      </c>
      <c r="BP70" s="128" t="s">
        <v>38</v>
      </c>
      <c r="BQ70" s="128">
        <v>5</v>
      </c>
      <c r="BR70" s="130">
        <v>8</v>
      </c>
      <c r="BS70" s="128">
        <v>64</v>
      </c>
      <c r="BT70" s="128">
        <v>2</v>
      </c>
      <c r="BU70" s="128" t="s">
        <v>38</v>
      </c>
      <c r="BV70" s="128">
        <v>17</v>
      </c>
      <c r="BW70" s="130">
        <v>4</v>
      </c>
      <c r="BX70" s="124"/>
    </row>
    <row r="71" spans="2:76">
      <c r="B71" s="124"/>
      <c r="C71" s="124"/>
      <c r="D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8">
        <v>59</v>
      </c>
      <c r="AU71" s="128">
        <v>4</v>
      </c>
      <c r="AV71" s="128" t="s">
        <v>25</v>
      </c>
      <c r="AW71" s="128">
        <v>2</v>
      </c>
      <c r="AX71" s="130">
        <v>10</v>
      </c>
      <c r="AY71" s="121">
        <v>64</v>
      </c>
      <c r="AZ71" s="121">
        <v>2</v>
      </c>
      <c r="BA71" s="121" t="s">
        <v>38</v>
      </c>
      <c r="BB71" s="121">
        <v>5</v>
      </c>
      <c r="BC71" s="123">
        <v>5</v>
      </c>
      <c r="BD71" s="121">
        <v>60</v>
      </c>
      <c r="BE71" s="121">
        <v>9</v>
      </c>
      <c r="BF71" s="121" t="s">
        <v>38</v>
      </c>
      <c r="BG71" s="121">
        <v>3</v>
      </c>
      <c r="BH71" s="123">
        <v>9</v>
      </c>
      <c r="BI71" s="121">
        <v>64</v>
      </c>
      <c r="BJ71" s="121">
        <v>4</v>
      </c>
      <c r="BK71" s="121" t="s">
        <v>38</v>
      </c>
      <c r="BL71" s="121">
        <v>13</v>
      </c>
      <c r="BM71" s="123">
        <v>5</v>
      </c>
      <c r="BN71" s="128">
        <v>61</v>
      </c>
      <c r="BO71" s="128">
        <v>12</v>
      </c>
      <c r="BP71" s="128" t="s">
        <v>38</v>
      </c>
      <c r="BQ71" s="128">
        <v>6</v>
      </c>
      <c r="BR71" s="130">
        <v>8</v>
      </c>
      <c r="BS71" s="128">
        <v>65</v>
      </c>
      <c r="BT71" s="128">
        <v>3</v>
      </c>
      <c r="BU71" s="128" t="s">
        <v>38</v>
      </c>
      <c r="BV71" s="128">
        <v>15</v>
      </c>
      <c r="BW71" s="130">
        <v>4</v>
      </c>
      <c r="BX71" s="124"/>
    </row>
    <row r="72" spans="2:76">
      <c r="B72" s="124"/>
      <c r="C72" s="124"/>
      <c r="D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8">
        <v>60</v>
      </c>
      <c r="AU72" s="128">
        <v>1</v>
      </c>
      <c r="AV72" s="128" t="s">
        <v>25</v>
      </c>
      <c r="AW72" s="128">
        <v>3</v>
      </c>
      <c r="AX72" s="130">
        <v>10</v>
      </c>
      <c r="AY72" s="121">
        <v>65</v>
      </c>
      <c r="AZ72" s="121">
        <v>1</v>
      </c>
      <c r="BA72" s="121" t="s">
        <v>38</v>
      </c>
      <c r="BB72" s="121">
        <v>3</v>
      </c>
      <c r="BC72" s="123">
        <v>5</v>
      </c>
      <c r="BD72" s="121">
        <v>61</v>
      </c>
      <c r="BE72" s="121">
        <v>8</v>
      </c>
      <c r="BF72" s="121" t="s">
        <v>38</v>
      </c>
      <c r="BG72" s="121">
        <v>4</v>
      </c>
      <c r="BH72" s="123">
        <v>9</v>
      </c>
      <c r="BI72" s="121">
        <v>65</v>
      </c>
      <c r="BJ72" s="121">
        <v>2</v>
      </c>
      <c r="BK72" s="121" t="s">
        <v>38</v>
      </c>
      <c r="BL72" s="121">
        <v>11</v>
      </c>
      <c r="BM72" s="123">
        <v>5</v>
      </c>
      <c r="BN72" s="128">
        <v>62</v>
      </c>
      <c r="BO72" s="128">
        <v>11</v>
      </c>
      <c r="BP72" s="128" t="s">
        <v>38</v>
      </c>
      <c r="BQ72" s="128">
        <v>7</v>
      </c>
      <c r="BR72" s="130">
        <v>8</v>
      </c>
      <c r="BS72" s="128">
        <v>66</v>
      </c>
      <c r="BT72" s="128">
        <v>5</v>
      </c>
      <c r="BU72" s="128" t="s">
        <v>38</v>
      </c>
      <c r="BV72" s="128">
        <v>13</v>
      </c>
      <c r="BW72" s="130">
        <v>4</v>
      </c>
      <c r="BX72" s="124"/>
    </row>
    <row r="73" spans="2:76">
      <c r="B73" s="124"/>
      <c r="C73" s="124"/>
      <c r="D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1" t="s">
        <v>52</v>
      </c>
      <c r="AV73" s="121"/>
      <c r="AW73" s="121"/>
      <c r="AX73" s="123">
        <v>11</v>
      </c>
      <c r="AY73" s="127"/>
      <c r="AZ73" s="131" t="s">
        <v>47</v>
      </c>
      <c r="BA73" s="128"/>
      <c r="BB73" s="128"/>
      <c r="BC73" s="130">
        <v>6</v>
      </c>
      <c r="BD73" s="121">
        <v>62</v>
      </c>
      <c r="BE73" s="121">
        <v>7</v>
      </c>
      <c r="BF73" s="121" t="s">
        <v>38</v>
      </c>
      <c r="BG73" s="121">
        <v>5</v>
      </c>
      <c r="BH73" s="123">
        <v>9</v>
      </c>
      <c r="BI73" s="121">
        <v>66</v>
      </c>
      <c r="BJ73" s="121">
        <v>3</v>
      </c>
      <c r="BK73" s="121" t="s">
        <v>38</v>
      </c>
      <c r="BL73" s="121">
        <v>9</v>
      </c>
      <c r="BM73" s="123">
        <v>5</v>
      </c>
      <c r="BN73" s="128">
        <v>63</v>
      </c>
      <c r="BO73" s="128">
        <v>10</v>
      </c>
      <c r="BP73" s="128" t="s">
        <v>38</v>
      </c>
      <c r="BQ73" s="128">
        <v>8</v>
      </c>
      <c r="BR73" s="130">
        <v>8</v>
      </c>
      <c r="BS73" s="128">
        <v>67</v>
      </c>
      <c r="BT73" s="128">
        <v>7</v>
      </c>
      <c r="BU73" s="128" t="s">
        <v>38</v>
      </c>
      <c r="BV73" s="128">
        <v>11</v>
      </c>
      <c r="BW73" s="130">
        <v>4</v>
      </c>
      <c r="BX73" s="124"/>
    </row>
    <row r="74" spans="2:76">
      <c r="B74" s="124"/>
      <c r="C74" s="124"/>
      <c r="D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1">
        <v>61</v>
      </c>
      <c r="AU74" s="121">
        <v>7</v>
      </c>
      <c r="AV74" s="121" t="s">
        <v>25</v>
      </c>
      <c r="AW74" s="121">
        <v>8</v>
      </c>
      <c r="AX74" s="123">
        <v>11</v>
      </c>
      <c r="AY74" s="128">
        <v>66</v>
      </c>
      <c r="AZ74" s="128">
        <v>12</v>
      </c>
      <c r="BA74" s="128" t="s">
        <v>38</v>
      </c>
      <c r="BB74" s="128">
        <v>13</v>
      </c>
      <c r="BC74" s="130">
        <v>6</v>
      </c>
      <c r="BD74" s="121">
        <v>63</v>
      </c>
      <c r="BE74" s="121">
        <v>1</v>
      </c>
      <c r="BF74" s="121" t="s">
        <v>38</v>
      </c>
      <c r="BG74" s="121">
        <v>6</v>
      </c>
      <c r="BH74" s="123">
        <v>9</v>
      </c>
      <c r="BI74" s="121">
        <v>67</v>
      </c>
      <c r="BJ74" s="121">
        <v>5</v>
      </c>
      <c r="BK74" s="121" t="s">
        <v>38</v>
      </c>
      <c r="BL74" s="121">
        <v>7</v>
      </c>
      <c r="BM74" s="123">
        <v>5</v>
      </c>
      <c r="BN74" s="128">
        <v>64</v>
      </c>
      <c r="BO74" s="128">
        <v>1</v>
      </c>
      <c r="BP74" s="128" t="s">
        <v>38</v>
      </c>
      <c r="BQ74" s="128">
        <v>9</v>
      </c>
      <c r="BR74" s="130">
        <v>8</v>
      </c>
      <c r="BS74" s="128">
        <v>68</v>
      </c>
      <c r="BT74" s="128">
        <v>1</v>
      </c>
      <c r="BU74" s="128" t="s">
        <v>38</v>
      </c>
      <c r="BV74" s="128">
        <v>9</v>
      </c>
      <c r="BW74" s="130">
        <v>4</v>
      </c>
      <c r="BX74" s="124"/>
    </row>
    <row r="75" spans="2:76">
      <c r="B75" s="124"/>
      <c r="C75" s="124"/>
      <c r="D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1">
        <v>62</v>
      </c>
      <c r="AU75" s="121">
        <v>6</v>
      </c>
      <c r="AV75" s="121" t="s">
        <v>25</v>
      </c>
      <c r="AW75" s="121">
        <v>9</v>
      </c>
      <c r="AX75" s="123">
        <v>11</v>
      </c>
      <c r="AY75" s="128">
        <v>67</v>
      </c>
      <c r="AZ75" s="128">
        <v>10</v>
      </c>
      <c r="BA75" s="128" t="s">
        <v>38</v>
      </c>
      <c r="BB75" s="128">
        <v>11</v>
      </c>
      <c r="BC75" s="130">
        <v>6</v>
      </c>
      <c r="BD75" s="124"/>
      <c r="BE75" s="128" t="s">
        <v>51</v>
      </c>
      <c r="BF75" s="128"/>
      <c r="BG75" s="128"/>
      <c r="BH75" s="130">
        <v>10</v>
      </c>
      <c r="BI75" s="121">
        <v>68</v>
      </c>
      <c r="BJ75" s="121">
        <v>12</v>
      </c>
      <c r="BK75" s="121" t="s">
        <v>38</v>
      </c>
      <c r="BL75" s="121">
        <v>1</v>
      </c>
      <c r="BM75" s="123">
        <v>5</v>
      </c>
      <c r="BN75" s="124"/>
      <c r="BO75" s="121" t="s">
        <v>50</v>
      </c>
      <c r="BP75" s="121"/>
      <c r="BQ75" s="121"/>
      <c r="BR75" s="123">
        <v>9</v>
      </c>
      <c r="BS75" s="127"/>
      <c r="BT75" s="121" t="s">
        <v>46</v>
      </c>
      <c r="BU75" s="121"/>
      <c r="BV75" s="121"/>
      <c r="BW75" s="123">
        <v>5</v>
      </c>
      <c r="BX75" s="124"/>
    </row>
    <row r="76" spans="2:76">
      <c r="B76" s="124"/>
      <c r="C76" s="124"/>
      <c r="D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1">
        <v>63</v>
      </c>
      <c r="AU76" s="121">
        <v>5</v>
      </c>
      <c r="AV76" s="121" t="s">
        <v>25</v>
      </c>
      <c r="AW76" s="121">
        <v>10</v>
      </c>
      <c r="AX76" s="123">
        <v>11</v>
      </c>
      <c r="AY76" s="128">
        <v>68</v>
      </c>
      <c r="AZ76" s="128">
        <v>8</v>
      </c>
      <c r="BA76" s="128" t="s">
        <v>38</v>
      </c>
      <c r="BB76" s="128">
        <v>9</v>
      </c>
      <c r="BC76" s="130">
        <v>6</v>
      </c>
      <c r="BD76" s="128">
        <v>64</v>
      </c>
      <c r="BE76" s="128">
        <v>11</v>
      </c>
      <c r="BF76" s="128" t="s">
        <v>38</v>
      </c>
      <c r="BG76" s="128">
        <v>12</v>
      </c>
      <c r="BH76" s="130">
        <v>10</v>
      </c>
      <c r="BI76" s="121">
        <v>69</v>
      </c>
      <c r="BJ76" s="121">
        <v>10</v>
      </c>
      <c r="BK76" s="121" t="s">
        <v>38</v>
      </c>
      <c r="BL76" s="121">
        <v>14</v>
      </c>
      <c r="BM76" s="123">
        <v>5</v>
      </c>
      <c r="BN76" s="121">
        <v>65</v>
      </c>
      <c r="BO76" s="121">
        <v>15</v>
      </c>
      <c r="BP76" s="121" t="s">
        <v>38</v>
      </c>
      <c r="BQ76" s="121">
        <v>16</v>
      </c>
      <c r="BR76" s="123">
        <v>9</v>
      </c>
      <c r="BS76" s="121">
        <v>69</v>
      </c>
      <c r="BT76" s="121">
        <v>10</v>
      </c>
      <c r="BU76" s="121" t="s">
        <v>38</v>
      </c>
      <c r="BV76" s="121">
        <v>12</v>
      </c>
      <c r="BW76" s="123">
        <v>5</v>
      </c>
      <c r="BX76" s="124"/>
    </row>
    <row r="77" spans="2:76">
      <c r="B77" s="124"/>
      <c r="C77" s="124"/>
      <c r="D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1">
        <v>64</v>
      </c>
      <c r="AU77" s="121">
        <v>4</v>
      </c>
      <c r="AV77" s="121" t="s">
        <v>25</v>
      </c>
      <c r="AW77" s="121">
        <v>11</v>
      </c>
      <c r="AX77" s="123">
        <v>11</v>
      </c>
      <c r="AY77" s="128">
        <v>69</v>
      </c>
      <c r="AZ77" s="128">
        <v>6</v>
      </c>
      <c r="BA77" s="128" t="s">
        <v>38</v>
      </c>
      <c r="BB77" s="128">
        <v>7</v>
      </c>
      <c r="BC77" s="130">
        <v>6</v>
      </c>
      <c r="BD77" s="128">
        <v>65</v>
      </c>
      <c r="BE77" s="128">
        <v>10</v>
      </c>
      <c r="BF77" s="128" t="s">
        <v>38</v>
      </c>
      <c r="BG77" s="128">
        <v>13</v>
      </c>
      <c r="BH77" s="130">
        <v>10</v>
      </c>
      <c r="BI77" s="121">
        <v>70</v>
      </c>
      <c r="BJ77" s="121">
        <v>8</v>
      </c>
      <c r="BK77" s="121" t="s">
        <v>38</v>
      </c>
      <c r="BL77" s="121">
        <v>15</v>
      </c>
      <c r="BM77" s="123">
        <v>5</v>
      </c>
      <c r="BN77" s="121">
        <v>66</v>
      </c>
      <c r="BO77" s="121">
        <v>14</v>
      </c>
      <c r="BP77" s="121" t="s">
        <v>38</v>
      </c>
      <c r="BQ77" s="121">
        <v>2</v>
      </c>
      <c r="BR77" s="123">
        <v>9</v>
      </c>
      <c r="BS77" s="121">
        <v>70</v>
      </c>
      <c r="BT77" s="121">
        <v>8</v>
      </c>
      <c r="BU77" s="121" t="s">
        <v>38</v>
      </c>
      <c r="BV77" s="121">
        <v>14</v>
      </c>
      <c r="BW77" s="123">
        <v>5</v>
      </c>
      <c r="BX77" s="124"/>
    </row>
    <row r="78" spans="2:76">
      <c r="B78" s="124"/>
      <c r="C78" s="124"/>
      <c r="D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1">
        <v>65</v>
      </c>
      <c r="AU78" s="121">
        <v>3</v>
      </c>
      <c r="AV78" s="121" t="s">
        <v>25</v>
      </c>
      <c r="AW78" s="121">
        <v>12</v>
      </c>
      <c r="AX78" s="123">
        <v>11</v>
      </c>
      <c r="AY78" s="128">
        <v>70</v>
      </c>
      <c r="AZ78" s="128">
        <v>4</v>
      </c>
      <c r="BA78" s="128" t="s">
        <v>38</v>
      </c>
      <c r="BB78" s="128">
        <v>5</v>
      </c>
      <c r="BC78" s="130">
        <v>6</v>
      </c>
      <c r="BD78" s="128">
        <v>66</v>
      </c>
      <c r="BE78" s="128">
        <v>9</v>
      </c>
      <c r="BF78" s="128" t="s">
        <v>38</v>
      </c>
      <c r="BG78" s="128">
        <v>14</v>
      </c>
      <c r="BH78" s="130">
        <v>10</v>
      </c>
      <c r="BI78" s="121">
        <v>71</v>
      </c>
      <c r="BJ78" s="121">
        <v>6</v>
      </c>
      <c r="BK78" s="121" t="s">
        <v>38</v>
      </c>
      <c r="BL78" s="121">
        <v>13</v>
      </c>
      <c r="BM78" s="123">
        <v>5</v>
      </c>
      <c r="BN78" s="121">
        <v>67</v>
      </c>
      <c r="BO78" s="121">
        <v>13</v>
      </c>
      <c r="BP78" s="121" t="s">
        <v>38</v>
      </c>
      <c r="BQ78" s="121">
        <v>3</v>
      </c>
      <c r="BR78" s="123">
        <v>9</v>
      </c>
      <c r="BS78" s="121">
        <v>71</v>
      </c>
      <c r="BT78" s="121">
        <v>6</v>
      </c>
      <c r="BU78" s="121" t="s">
        <v>38</v>
      </c>
      <c r="BV78" s="121">
        <v>16</v>
      </c>
      <c r="BW78" s="123">
        <v>5</v>
      </c>
      <c r="BX78" s="124"/>
    </row>
    <row r="79" spans="2:76">
      <c r="B79" s="124"/>
      <c r="C79" s="124"/>
      <c r="D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1">
        <v>66</v>
      </c>
      <c r="AU79" s="121">
        <v>1</v>
      </c>
      <c r="AV79" s="121" t="s">
        <v>25</v>
      </c>
      <c r="AW79" s="121">
        <v>2</v>
      </c>
      <c r="AX79" s="123">
        <v>11</v>
      </c>
      <c r="AY79" s="128">
        <v>71</v>
      </c>
      <c r="AZ79" s="128">
        <v>2</v>
      </c>
      <c r="BA79" s="128" t="s">
        <v>38</v>
      </c>
      <c r="BB79" s="128">
        <v>3</v>
      </c>
      <c r="BC79" s="130">
        <v>6</v>
      </c>
      <c r="BD79" s="128">
        <v>67</v>
      </c>
      <c r="BE79" s="128">
        <v>8</v>
      </c>
      <c r="BF79" s="128" t="s">
        <v>38</v>
      </c>
      <c r="BG79" s="128">
        <v>2</v>
      </c>
      <c r="BH79" s="130">
        <v>10</v>
      </c>
      <c r="BI79" s="121">
        <v>72</v>
      </c>
      <c r="BJ79" s="121">
        <v>4</v>
      </c>
      <c r="BK79" s="121" t="s">
        <v>38</v>
      </c>
      <c r="BL79" s="121">
        <v>11</v>
      </c>
      <c r="BM79" s="123">
        <v>5</v>
      </c>
      <c r="BN79" s="121">
        <v>68</v>
      </c>
      <c r="BO79" s="121">
        <v>12</v>
      </c>
      <c r="BP79" s="121" t="s">
        <v>38</v>
      </c>
      <c r="BQ79" s="121">
        <v>4</v>
      </c>
      <c r="BR79" s="123">
        <v>9</v>
      </c>
      <c r="BS79" s="121">
        <v>72</v>
      </c>
      <c r="BT79" s="121">
        <v>4</v>
      </c>
      <c r="BU79" s="121" t="s">
        <v>38</v>
      </c>
      <c r="BV79" s="121">
        <v>17</v>
      </c>
      <c r="BW79" s="123">
        <v>5</v>
      </c>
      <c r="BX79" s="124"/>
    </row>
    <row r="80" spans="2:76">
      <c r="B80" s="124"/>
      <c r="C80" s="124"/>
      <c r="D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8">
        <v>72</v>
      </c>
      <c r="AZ80" s="128">
        <v>13</v>
      </c>
      <c r="BA80" s="128" t="s">
        <v>38</v>
      </c>
      <c r="BB80" s="128">
        <v>1</v>
      </c>
      <c r="BC80" s="130">
        <v>6</v>
      </c>
      <c r="BD80" s="128">
        <v>68</v>
      </c>
      <c r="BE80" s="128">
        <v>7</v>
      </c>
      <c r="BF80" s="128" t="s">
        <v>38</v>
      </c>
      <c r="BG80" s="128">
        <v>3</v>
      </c>
      <c r="BH80" s="130">
        <v>10</v>
      </c>
      <c r="BI80" s="121">
        <v>73</v>
      </c>
      <c r="BJ80" s="121">
        <v>2</v>
      </c>
      <c r="BK80" s="121" t="s">
        <v>38</v>
      </c>
      <c r="BL80" s="121">
        <v>9</v>
      </c>
      <c r="BM80" s="123">
        <v>5</v>
      </c>
      <c r="BN80" s="121">
        <v>69</v>
      </c>
      <c r="BO80" s="121">
        <v>11</v>
      </c>
      <c r="BP80" s="121" t="s">
        <v>38</v>
      </c>
      <c r="BQ80" s="121">
        <v>5</v>
      </c>
      <c r="BR80" s="123">
        <v>9</v>
      </c>
      <c r="BS80" s="121">
        <v>73</v>
      </c>
      <c r="BT80" s="121">
        <v>2</v>
      </c>
      <c r="BU80" s="121" t="s">
        <v>38</v>
      </c>
      <c r="BV80" s="121">
        <v>15</v>
      </c>
      <c r="BW80" s="123">
        <v>5</v>
      </c>
      <c r="BX80" s="124"/>
    </row>
    <row r="81" spans="2:76">
      <c r="B81" s="124"/>
      <c r="C81" s="124"/>
      <c r="D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8">
        <v>73</v>
      </c>
      <c r="AZ81" s="128">
        <v>11</v>
      </c>
      <c r="BA81" s="128" t="s">
        <v>38</v>
      </c>
      <c r="BB81" s="128">
        <v>12</v>
      </c>
      <c r="BC81" s="130">
        <v>6</v>
      </c>
      <c r="BD81" s="128">
        <v>69</v>
      </c>
      <c r="BE81" s="128">
        <v>6</v>
      </c>
      <c r="BF81" s="128" t="s">
        <v>38</v>
      </c>
      <c r="BG81" s="128">
        <v>4</v>
      </c>
      <c r="BH81" s="130">
        <v>10</v>
      </c>
      <c r="BI81" s="121">
        <v>74</v>
      </c>
      <c r="BJ81" s="121">
        <v>3</v>
      </c>
      <c r="BK81" s="121" t="s">
        <v>38</v>
      </c>
      <c r="BL81" s="121">
        <v>7</v>
      </c>
      <c r="BM81" s="123">
        <v>5</v>
      </c>
      <c r="BN81" s="121">
        <v>70</v>
      </c>
      <c r="BO81" s="121">
        <v>10</v>
      </c>
      <c r="BP81" s="121" t="s">
        <v>38</v>
      </c>
      <c r="BQ81" s="121">
        <v>6</v>
      </c>
      <c r="BR81" s="123">
        <v>9</v>
      </c>
      <c r="BS81" s="121">
        <v>74</v>
      </c>
      <c r="BT81" s="121">
        <v>3</v>
      </c>
      <c r="BU81" s="121" t="s">
        <v>38</v>
      </c>
      <c r="BV81" s="121">
        <v>13</v>
      </c>
      <c r="BW81" s="123">
        <v>5</v>
      </c>
      <c r="BX81" s="124"/>
    </row>
    <row r="82" spans="2:76">
      <c r="B82" s="124"/>
      <c r="C82" s="124"/>
      <c r="D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8">
        <v>74</v>
      </c>
      <c r="AZ82" s="128">
        <v>9</v>
      </c>
      <c r="BA82" s="128" t="s">
        <v>38</v>
      </c>
      <c r="BB82" s="128">
        <v>10</v>
      </c>
      <c r="BC82" s="130">
        <v>6</v>
      </c>
      <c r="BD82" s="128">
        <v>70</v>
      </c>
      <c r="BE82" s="128">
        <v>1</v>
      </c>
      <c r="BF82" s="128" t="s">
        <v>38</v>
      </c>
      <c r="BG82" s="128">
        <v>5</v>
      </c>
      <c r="BH82" s="130">
        <v>10</v>
      </c>
      <c r="BI82" s="121">
        <v>75</v>
      </c>
      <c r="BJ82" s="121">
        <v>1</v>
      </c>
      <c r="BK82" s="121" t="s">
        <v>38</v>
      </c>
      <c r="BL82" s="121">
        <v>5</v>
      </c>
      <c r="BM82" s="123">
        <v>5</v>
      </c>
      <c r="BN82" s="121">
        <v>71</v>
      </c>
      <c r="BO82" s="121">
        <v>9</v>
      </c>
      <c r="BP82" s="121" t="s">
        <v>38</v>
      </c>
      <c r="BQ82" s="121">
        <v>7</v>
      </c>
      <c r="BR82" s="123">
        <v>9</v>
      </c>
      <c r="BS82" s="121">
        <v>75</v>
      </c>
      <c r="BT82" s="121">
        <v>5</v>
      </c>
      <c r="BU82" s="121" t="s">
        <v>38</v>
      </c>
      <c r="BV82" s="121">
        <v>11</v>
      </c>
      <c r="BW82" s="123">
        <v>5</v>
      </c>
      <c r="BX82" s="124"/>
    </row>
    <row r="83" spans="2:76">
      <c r="B83" s="124"/>
      <c r="C83" s="124"/>
      <c r="D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8">
        <v>75</v>
      </c>
      <c r="AZ83" s="128">
        <v>7</v>
      </c>
      <c r="BA83" s="128" t="s">
        <v>38</v>
      </c>
      <c r="BB83" s="128">
        <v>8</v>
      </c>
      <c r="BC83" s="130">
        <v>6</v>
      </c>
      <c r="BD83" s="124"/>
      <c r="BE83" s="126" t="s">
        <v>62</v>
      </c>
      <c r="BF83" s="121"/>
      <c r="BG83" s="121"/>
      <c r="BH83" s="123">
        <v>11</v>
      </c>
      <c r="BI83" s="124"/>
      <c r="BJ83" s="131" t="s">
        <v>47</v>
      </c>
      <c r="BK83" s="128"/>
      <c r="BL83" s="128"/>
      <c r="BM83" s="130">
        <v>6</v>
      </c>
      <c r="BN83" s="121">
        <v>72</v>
      </c>
      <c r="BO83" s="121">
        <v>1</v>
      </c>
      <c r="BP83" s="121" t="s">
        <v>112</v>
      </c>
      <c r="BQ83" s="121">
        <v>8</v>
      </c>
      <c r="BR83" s="123">
        <v>9</v>
      </c>
      <c r="BS83" s="121">
        <v>76</v>
      </c>
      <c r="BT83" s="121">
        <v>7</v>
      </c>
      <c r="BU83" s="121" t="s">
        <v>112</v>
      </c>
      <c r="BV83" s="121">
        <v>9</v>
      </c>
      <c r="BW83" s="123">
        <v>5</v>
      </c>
      <c r="BX83" s="124"/>
    </row>
    <row r="84" spans="2:76">
      <c r="B84" s="124"/>
      <c r="C84" s="124"/>
      <c r="D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8">
        <v>76</v>
      </c>
      <c r="AZ84" s="128">
        <v>5</v>
      </c>
      <c r="BA84" s="128" t="s">
        <v>112</v>
      </c>
      <c r="BB84" s="128">
        <v>6</v>
      </c>
      <c r="BC84" s="130">
        <v>6</v>
      </c>
      <c r="BD84" s="121">
        <v>71</v>
      </c>
      <c r="BE84" s="121">
        <v>10</v>
      </c>
      <c r="BF84" s="121" t="s">
        <v>112</v>
      </c>
      <c r="BG84" s="121">
        <v>11</v>
      </c>
      <c r="BH84" s="123">
        <v>11</v>
      </c>
      <c r="BI84" s="128">
        <v>76</v>
      </c>
      <c r="BJ84" s="128">
        <v>12</v>
      </c>
      <c r="BK84" s="128" t="s">
        <v>112</v>
      </c>
      <c r="BL84" s="128">
        <v>14</v>
      </c>
      <c r="BM84" s="130">
        <v>6</v>
      </c>
      <c r="BN84" s="124"/>
      <c r="BO84" s="128" t="s">
        <v>51</v>
      </c>
      <c r="BP84" s="128"/>
      <c r="BQ84" s="128"/>
      <c r="BR84" s="130">
        <v>10</v>
      </c>
      <c r="BS84" s="121">
        <v>77</v>
      </c>
      <c r="BT84" s="121">
        <v>12</v>
      </c>
      <c r="BU84" s="121" t="s">
        <v>112</v>
      </c>
      <c r="BV84" s="121">
        <v>1</v>
      </c>
      <c r="BW84" s="123">
        <v>5</v>
      </c>
      <c r="BX84" s="124"/>
    </row>
    <row r="85" spans="2:76">
      <c r="B85" s="124"/>
      <c r="C85" s="124"/>
      <c r="D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8">
        <v>77</v>
      </c>
      <c r="AZ85" s="128">
        <v>3</v>
      </c>
      <c r="BA85" s="128" t="s">
        <v>112</v>
      </c>
      <c r="BB85" s="128">
        <v>4</v>
      </c>
      <c r="BC85" s="130">
        <v>6</v>
      </c>
      <c r="BD85" s="121">
        <v>72</v>
      </c>
      <c r="BE85" s="121">
        <v>9</v>
      </c>
      <c r="BF85" s="121" t="s">
        <v>112</v>
      </c>
      <c r="BG85" s="121">
        <v>12</v>
      </c>
      <c r="BH85" s="123">
        <v>11</v>
      </c>
      <c r="BI85" s="128">
        <v>77</v>
      </c>
      <c r="BJ85" s="128">
        <v>10</v>
      </c>
      <c r="BK85" s="128" t="s">
        <v>112</v>
      </c>
      <c r="BL85" s="128">
        <v>15</v>
      </c>
      <c r="BM85" s="130">
        <v>6</v>
      </c>
      <c r="BN85" s="128">
        <v>73</v>
      </c>
      <c r="BO85" s="128">
        <v>14</v>
      </c>
      <c r="BP85" s="128" t="s">
        <v>112</v>
      </c>
      <c r="BQ85" s="128">
        <v>15</v>
      </c>
      <c r="BR85" s="130">
        <v>10</v>
      </c>
      <c r="BS85" s="121">
        <v>78</v>
      </c>
      <c r="BT85" s="121">
        <v>10</v>
      </c>
      <c r="BU85" s="121" t="s">
        <v>112</v>
      </c>
      <c r="BV85" s="121">
        <v>14</v>
      </c>
      <c r="BW85" s="123">
        <v>5</v>
      </c>
      <c r="BX85" s="124"/>
    </row>
    <row r="86" spans="2:76">
      <c r="B86" s="124"/>
      <c r="C86" s="124"/>
      <c r="D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8">
        <v>78</v>
      </c>
      <c r="AZ86" s="128">
        <v>1</v>
      </c>
      <c r="BA86" s="128" t="s">
        <v>112</v>
      </c>
      <c r="BB86" s="128">
        <v>2</v>
      </c>
      <c r="BC86" s="130">
        <v>6</v>
      </c>
      <c r="BD86" s="121">
        <v>73</v>
      </c>
      <c r="BE86" s="121">
        <v>8</v>
      </c>
      <c r="BF86" s="121" t="s">
        <v>112</v>
      </c>
      <c r="BG86" s="121">
        <v>13</v>
      </c>
      <c r="BH86" s="123">
        <v>11</v>
      </c>
      <c r="BI86" s="128">
        <v>78</v>
      </c>
      <c r="BJ86" s="128">
        <v>8</v>
      </c>
      <c r="BK86" s="128" t="s">
        <v>112</v>
      </c>
      <c r="BL86" s="128">
        <v>13</v>
      </c>
      <c r="BM86" s="130">
        <v>6</v>
      </c>
      <c r="BN86" s="128">
        <v>74</v>
      </c>
      <c r="BO86" s="128">
        <v>13</v>
      </c>
      <c r="BP86" s="128" t="s">
        <v>112</v>
      </c>
      <c r="BQ86" s="128">
        <v>16</v>
      </c>
      <c r="BR86" s="130">
        <v>10</v>
      </c>
      <c r="BS86" s="121">
        <v>79</v>
      </c>
      <c r="BT86" s="121">
        <v>8</v>
      </c>
      <c r="BU86" s="121" t="s">
        <v>112</v>
      </c>
      <c r="BV86" s="121">
        <v>16</v>
      </c>
      <c r="BW86" s="123">
        <v>5</v>
      </c>
      <c r="BX86" s="124"/>
    </row>
    <row r="87" spans="2:76">
      <c r="B87" s="124"/>
      <c r="C87" s="124"/>
      <c r="D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7"/>
      <c r="BA87" s="127"/>
      <c r="BB87" s="127"/>
      <c r="BC87" s="124"/>
      <c r="BD87" s="121">
        <v>74</v>
      </c>
      <c r="BE87" s="121">
        <v>7</v>
      </c>
      <c r="BF87" s="121" t="s">
        <v>112</v>
      </c>
      <c r="BG87" s="121">
        <v>14</v>
      </c>
      <c r="BH87" s="123">
        <v>11</v>
      </c>
      <c r="BI87" s="128">
        <v>79</v>
      </c>
      <c r="BJ87" s="128">
        <v>6</v>
      </c>
      <c r="BK87" s="128" t="s">
        <v>112</v>
      </c>
      <c r="BL87" s="128">
        <v>11</v>
      </c>
      <c r="BM87" s="130">
        <v>6</v>
      </c>
      <c r="BN87" s="128">
        <v>75</v>
      </c>
      <c r="BO87" s="128">
        <v>12</v>
      </c>
      <c r="BP87" s="128" t="s">
        <v>112</v>
      </c>
      <c r="BQ87" s="128">
        <v>2</v>
      </c>
      <c r="BR87" s="130">
        <v>10</v>
      </c>
      <c r="BS87" s="121">
        <v>80</v>
      </c>
      <c r="BT87" s="121">
        <v>6</v>
      </c>
      <c r="BU87" s="121" t="s">
        <v>112</v>
      </c>
      <c r="BV87" s="121">
        <v>17</v>
      </c>
      <c r="BW87" s="123">
        <v>5</v>
      </c>
      <c r="BX87" s="124"/>
    </row>
    <row r="88" spans="2:76">
      <c r="B88" s="124"/>
      <c r="C88" s="124"/>
      <c r="D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7"/>
      <c r="BA88" s="127"/>
      <c r="BB88" s="127"/>
      <c r="BC88" s="124"/>
      <c r="BD88" s="121">
        <v>75</v>
      </c>
      <c r="BE88" s="121">
        <v>6</v>
      </c>
      <c r="BF88" s="121" t="s">
        <v>112</v>
      </c>
      <c r="BG88" s="121">
        <v>2</v>
      </c>
      <c r="BH88" s="123">
        <v>11</v>
      </c>
      <c r="BI88" s="128">
        <v>80</v>
      </c>
      <c r="BJ88" s="128">
        <v>4</v>
      </c>
      <c r="BK88" s="128" t="s">
        <v>112</v>
      </c>
      <c r="BL88" s="128">
        <v>9</v>
      </c>
      <c r="BM88" s="130">
        <v>6</v>
      </c>
      <c r="BN88" s="128">
        <v>76</v>
      </c>
      <c r="BO88" s="128">
        <v>11</v>
      </c>
      <c r="BP88" s="128" t="s">
        <v>112</v>
      </c>
      <c r="BQ88" s="128">
        <v>3</v>
      </c>
      <c r="BR88" s="130">
        <v>10</v>
      </c>
      <c r="BS88" s="121">
        <v>81</v>
      </c>
      <c r="BT88" s="121">
        <v>4</v>
      </c>
      <c r="BU88" s="121" t="s">
        <v>112</v>
      </c>
      <c r="BV88" s="121">
        <v>15</v>
      </c>
      <c r="BW88" s="123">
        <v>5</v>
      </c>
      <c r="BX88" s="124"/>
    </row>
    <row r="89" spans="2:76">
      <c r="B89" s="124"/>
      <c r="C89" s="124"/>
      <c r="D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7"/>
      <c r="BA89" s="127"/>
      <c r="BB89" s="127"/>
      <c r="BC89" s="124"/>
      <c r="BD89" s="121">
        <v>76</v>
      </c>
      <c r="BE89" s="121">
        <v>5</v>
      </c>
      <c r="BF89" s="121" t="s">
        <v>112</v>
      </c>
      <c r="BG89" s="121">
        <v>3</v>
      </c>
      <c r="BH89" s="123">
        <v>11</v>
      </c>
      <c r="BI89" s="128">
        <v>81</v>
      </c>
      <c r="BJ89" s="128">
        <v>2</v>
      </c>
      <c r="BK89" s="128" t="s">
        <v>112</v>
      </c>
      <c r="BL89" s="128">
        <v>7</v>
      </c>
      <c r="BM89" s="130">
        <v>6</v>
      </c>
      <c r="BN89" s="128">
        <v>77</v>
      </c>
      <c r="BO89" s="128">
        <v>10</v>
      </c>
      <c r="BP89" s="128" t="s">
        <v>112</v>
      </c>
      <c r="BQ89" s="128">
        <v>4</v>
      </c>
      <c r="BR89" s="130">
        <v>10</v>
      </c>
      <c r="BS89" s="121">
        <v>82</v>
      </c>
      <c r="BT89" s="121">
        <v>2</v>
      </c>
      <c r="BU89" s="121" t="s">
        <v>112</v>
      </c>
      <c r="BV89" s="121">
        <v>13</v>
      </c>
      <c r="BW89" s="123">
        <v>5</v>
      </c>
      <c r="BX89" s="124"/>
    </row>
    <row r="90" spans="2:76">
      <c r="B90" s="124"/>
      <c r="C90" s="124"/>
      <c r="D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7"/>
      <c r="BA90" s="127"/>
      <c r="BB90" s="127"/>
      <c r="BC90" s="124"/>
      <c r="BD90" s="121">
        <v>77</v>
      </c>
      <c r="BE90" s="121">
        <v>1</v>
      </c>
      <c r="BF90" s="121" t="s">
        <v>112</v>
      </c>
      <c r="BG90" s="121">
        <v>4</v>
      </c>
      <c r="BH90" s="123">
        <v>11</v>
      </c>
      <c r="BI90" s="131">
        <v>82</v>
      </c>
      <c r="BJ90" s="128">
        <v>3</v>
      </c>
      <c r="BK90" s="128" t="s">
        <v>112</v>
      </c>
      <c r="BL90" s="128">
        <v>5</v>
      </c>
      <c r="BM90" s="130">
        <v>6</v>
      </c>
      <c r="BN90" s="128">
        <v>78</v>
      </c>
      <c r="BO90" s="128">
        <v>9</v>
      </c>
      <c r="BP90" s="128" t="s">
        <v>112</v>
      </c>
      <c r="BQ90" s="128">
        <v>5</v>
      </c>
      <c r="BR90" s="130">
        <v>10</v>
      </c>
      <c r="BS90" s="121">
        <v>83</v>
      </c>
      <c r="BT90" s="121">
        <v>3</v>
      </c>
      <c r="BU90" s="121" t="s">
        <v>112</v>
      </c>
      <c r="BV90" s="121">
        <v>11</v>
      </c>
      <c r="BW90" s="123">
        <v>5</v>
      </c>
      <c r="BX90" s="124"/>
    </row>
    <row r="91" spans="2:76">
      <c r="BE91" s="131" t="s">
        <v>63</v>
      </c>
      <c r="BF91" s="131"/>
      <c r="BG91" s="131"/>
      <c r="BH91" s="129">
        <v>12</v>
      </c>
      <c r="BI91" s="131">
        <v>83</v>
      </c>
      <c r="BJ91" s="131">
        <v>14</v>
      </c>
      <c r="BK91" s="128" t="s">
        <v>112</v>
      </c>
      <c r="BL91" s="131">
        <v>1</v>
      </c>
      <c r="BM91" s="130">
        <v>6</v>
      </c>
      <c r="BN91" s="131">
        <v>79</v>
      </c>
      <c r="BO91" s="128">
        <v>8</v>
      </c>
      <c r="BP91" s="128" t="s">
        <v>112</v>
      </c>
      <c r="BQ91" s="128">
        <v>6</v>
      </c>
      <c r="BR91" s="129">
        <v>10</v>
      </c>
      <c r="BS91" s="126">
        <v>84</v>
      </c>
      <c r="BT91" s="126">
        <v>5</v>
      </c>
      <c r="BU91" s="121" t="s">
        <v>112</v>
      </c>
      <c r="BV91" s="126">
        <v>9</v>
      </c>
      <c r="BW91" s="122">
        <v>5</v>
      </c>
    </row>
    <row r="92" spans="2:76">
      <c r="BD92" s="131">
        <v>78</v>
      </c>
      <c r="BE92" s="131">
        <v>9</v>
      </c>
      <c r="BF92" s="131" t="s">
        <v>112</v>
      </c>
      <c r="BG92" s="131">
        <v>10</v>
      </c>
      <c r="BH92" s="129">
        <v>12</v>
      </c>
      <c r="BI92" s="131">
        <v>84</v>
      </c>
      <c r="BJ92" s="131">
        <v>12</v>
      </c>
      <c r="BK92" s="128" t="s">
        <v>112</v>
      </c>
      <c r="BL92" s="131">
        <v>15</v>
      </c>
      <c r="BM92" s="130">
        <v>6</v>
      </c>
      <c r="BN92" s="131">
        <v>80</v>
      </c>
      <c r="BO92" s="131">
        <v>1</v>
      </c>
      <c r="BP92" s="128" t="s">
        <v>112</v>
      </c>
      <c r="BQ92" s="128">
        <v>7</v>
      </c>
      <c r="BR92" s="129">
        <v>10</v>
      </c>
      <c r="BS92" s="126">
        <v>85</v>
      </c>
      <c r="BT92" s="126">
        <v>1</v>
      </c>
      <c r="BU92" s="121" t="s">
        <v>112</v>
      </c>
      <c r="BV92" s="126">
        <v>7</v>
      </c>
      <c r="BW92" s="122">
        <v>5</v>
      </c>
    </row>
    <row r="93" spans="2:76">
      <c r="BD93" s="131">
        <v>79</v>
      </c>
      <c r="BE93" s="131">
        <v>8</v>
      </c>
      <c r="BF93" s="131" t="s">
        <v>112</v>
      </c>
      <c r="BG93" s="131">
        <v>11</v>
      </c>
      <c r="BH93" s="129">
        <v>12</v>
      </c>
      <c r="BI93" s="131">
        <v>85</v>
      </c>
      <c r="BJ93" s="131">
        <v>10</v>
      </c>
      <c r="BK93" s="128" t="s">
        <v>112</v>
      </c>
      <c r="BL93" s="131">
        <v>13</v>
      </c>
      <c r="BM93" s="130">
        <v>6</v>
      </c>
      <c r="BO93" s="126" t="s">
        <v>87</v>
      </c>
      <c r="BP93" s="126"/>
      <c r="BQ93" s="126"/>
      <c r="BR93" s="122">
        <v>11</v>
      </c>
      <c r="BS93" s="134"/>
      <c r="BT93" s="131" t="s">
        <v>47</v>
      </c>
      <c r="BU93" s="128"/>
      <c r="BV93" s="131"/>
      <c r="BW93" s="129">
        <v>6</v>
      </c>
    </row>
    <row r="94" spans="2:76">
      <c r="BD94" s="131">
        <v>80</v>
      </c>
      <c r="BE94" s="131">
        <v>7</v>
      </c>
      <c r="BF94" s="131" t="s">
        <v>112</v>
      </c>
      <c r="BG94" s="131">
        <v>12</v>
      </c>
      <c r="BH94" s="129">
        <v>12</v>
      </c>
      <c r="BI94" s="131">
        <v>86</v>
      </c>
      <c r="BJ94" s="131">
        <v>8</v>
      </c>
      <c r="BK94" s="128" t="s">
        <v>112</v>
      </c>
      <c r="BL94" s="131">
        <v>11</v>
      </c>
      <c r="BM94" s="130">
        <v>6</v>
      </c>
      <c r="BN94" s="126">
        <v>81</v>
      </c>
      <c r="BO94" s="126">
        <v>13</v>
      </c>
      <c r="BP94" s="126" t="s">
        <v>112</v>
      </c>
      <c r="BQ94" s="126">
        <v>14</v>
      </c>
      <c r="BR94" s="122">
        <v>11</v>
      </c>
      <c r="BS94" s="131">
        <v>86</v>
      </c>
      <c r="BT94" s="131">
        <v>12</v>
      </c>
      <c r="BU94" s="128" t="s">
        <v>112</v>
      </c>
      <c r="BV94" s="131">
        <v>14</v>
      </c>
      <c r="BW94" s="129">
        <v>6</v>
      </c>
    </row>
    <row r="95" spans="2:76">
      <c r="BD95" s="131">
        <v>81</v>
      </c>
      <c r="BE95" s="131">
        <v>6</v>
      </c>
      <c r="BF95" s="131" t="s">
        <v>112</v>
      </c>
      <c r="BG95" s="131">
        <v>13</v>
      </c>
      <c r="BH95" s="129">
        <v>12</v>
      </c>
      <c r="BI95" s="131">
        <v>87</v>
      </c>
      <c r="BJ95" s="131">
        <v>6</v>
      </c>
      <c r="BK95" s="128" t="s">
        <v>112</v>
      </c>
      <c r="BL95" s="131">
        <v>9</v>
      </c>
      <c r="BM95" s="130">
        <v>6</v>
      </c>
      <c r="BN95" s="126">
        <v>82</v>
      </c>
      <c r="BO95" s="126">
        <v>12</v>
      </c>
      <c r="BP95" s="126" t="s">
        <v>112</v>
      </c>
      <c r="BQ95" s="126">
        <v>15</v>
      </c>
      <c r="BR95" s="122">
        <v>11</v>
      </c>
      <c r="BS95" s="131">
        <v>87</v>
      </c>
      <c r="BT95" s="131">
        <v>10</v>
      </c>
      <c r="BU95" s="128" t="s">
        <v>112</v>
      </c>
      <c r="BV95" s="131">
        <v>16</v>
      </c>
      <c r="BW95" s="129">
        <v>6</v>
      </c>
    </row>
    <row r="96" spans="2:76">
      <c r="BD96" s="131">
        <v>82</v>
      </c>
      <c r="BE96" s="131">
        <v>5</v>
      </c>
      <c r="BF96" s="131" t="s">
        <v>112</v>
      </c>
      <c r="BG96" s="131">
        <v>14</v>
      </c>
      <c r="BH96" s="129">
        <v>12</v>
      </c>
      <c r="BI96" s="131">
        <v>88</v>
      </c>
      <c r="BJ96" s="131">
        <v>4</v>
      </c>
      <c r="BK96" s="128" t="s">
        <v>112</v>
      </c>
      <c r="BL96" s="131">
        <v>7</v>
      </c>
      <c r="BM96" s="130">
        <v>6</v>
      </c>
      <c r="BN96" s="126">
        <v>83</v>
      </c>
      <c r="BO96" s="126">
        <v>11</v>
      </c>
      <c r="BP96" s="126" t="s">
        <v>112</v>
      </c>
      <c r="BQ96" s="126">
        <v>16</v>
      </c>
      <c r="BR96" s="122">
        <v>11</v>
      </c>
      <c r="BS96" s="131">
        <v>88</v>
      </c>
      <c r="BT96" s="131">
        <v>8</v>
      </c>
      <c r="BU96" s="128" t="s">
        <v>112</v>
      </c>
      <c r="BV96" s="131">
        <v>17</v>
      </c>
      <c r="BW96" s="129">
        <v>6</v>
      </c>
    </row>
    <row r="97" spans="56:75">
      <c r="BD97" s="131">
        <v>83</v>
      </c>
      <c r="BE97" s="131">
        <v>4</v>
      </c>
      <c r="BF97" s="131" t="s">
        <v>112</v>
      </c>
      <c r="BG97" s="131">
        <v>2</v>
      </c>
      <c r="BH97" s="129">
        <v>12</v>
      </c>
      <c r="BI97" s="131">
        <v>89</v>
      </c>
      <c r="BJ97" s="131">
        <v>2</v>
      </c>
      <c r="BK97" s="128" t="s">
        <v>112</v>
      </c>
      <c r="BL97" s="131">
        <v>5</v>
      </c>
      <c r="BM97" s="130">
        <v>6</v>
      </c>
      <c r="BN97" s="126">
        <v>84</v>
      </c>
      <c r="BO97" s="126">
        <v>10</v>
      </c>
      <c r="BP97" s="126" t="s">
        <v>112</v>
      </c>
      <c r="BQ97" s="126">
        <v>2</v>
      </c>
      <c r="BR97" s="122">
        <v>11</v>
      </c>
      <c r="BS97" s="131">
        <v>89</v>
      </c>
      <c r="BT97" s="131">
        <v>6</v>
      </c>
      <c r="BU97" s="128" t="s">
        <v>112</v>
      </c>
      <c r="BV97" s="131">
        <v>15</v>
      </c>
      <c r="BW97" s="129">
        <v>6</v>
      </c>
    </row>
    <row r="98" spans="56:75">
      <c r="BD98" s="131">
        <v>84</v>
      </c>
      <c r="BE98" s="131">
        <v>1</v>
      </c>
      <c r="BF98" s="131" t="s">
        <v>112</v>
      </c>
      <c r="BG98" s="131">
        <v>3</v>
      </c>
      <c r="BH98" s="129">
        <v>12</v>
      </c>
      <c r="BI98" s="131">
        <v>90</v>
      </c>
      <c r="BJ98" s="131">
        <v>1</v>
      </c>
      <c r="BK98" s="128" t="s">
        <v>112</v>
      </c>
      <c r="BL98" s="131">
        <v>3</v>
      </c>
      <c r="BM98" s="130">
        <v>6</v>
      </c>
      <c r="BN98" s="126">
        <v>85</v>
      </c>
      <c r="BO98" s="126">
        <v>9</v>
      </c>
      <c r="BP98" s="126" t="s">
        <v>112</v>
      </c>
      <c r="BQ98" s="126">
        <v>3</v>
      </c>
      <c r="BR98" s="122">
        <v>11</v>
      </c>
      <c r="BS98" s="131">
        <v>90</v>
      </c>
      <c r="BT98" s="131">
        <v>4</v>
      </c>
      <c r="BU98" s="128" t="s">
        <v>112</v>
      </c>
      <c r="BV98" s="131">
        <v>13</v>
      </c>
      <c r="BW98" s="129">
        <v>6</v>
      </c>
    </row>
    <row r="99" spans="56:75">
      <c r="BE99" s="126" t="s">
        <v>64</v>
      </c>
      <c r="BF99" s="126"/>
      <c r="BG99" s="126"/>
      <c r="BH99" s="122">
        <v>13</v>
      </c>
      <c r="BJ99" s="121" t="s">
        <v>48</v>
      </c>
      <c r="BK99" s="126"/>
      <c r="BL99" s="126"/>
      <c r="BM99" s="122">
        <v>7</v>
      </c>
      <c r="BN99" s="126">
        <v>86</v>
      </c>
      <c r="BO99" s="126">
        <v>8</v>
      </c>
      <c r="BP99" s="126" t="s">
        <v>112</v>
      </c>
      <c r="BQ99" s="126">
        <v>4</v>
      </c>
      <c r="BR99" s="122">
        <v>11</v>
      </c>
      <c r="BS99" s="131">
        <v>91</v>
      </c>
      <c r="BT99" s="131">
        <v>2</v>
      </c>
      <c r="BU99" s="128" t="s">
        <v>112</v>
      </c>
      <c r="BV99" s="131">
        <v>11</v>
      </c>
      <c r="BW99" s="129">
        <v>6</v>
      </c>
    </row>
    <row r="100" spans="56:75">
      <c r="BD100" s="126">
        <v>85</v>
      </c>
      <c r="BE100" s="126">
        <v>8</v>
      </c>
      <c r="BF100" s="126" t="s">
        <v>112</v>
      </c>
      <c r="BG100" s="126">
        <v>9</v>
      </c>
      <c r="BH100" s="122">
        <v>13</v>
      </c>
      <c r="BI100" s="126">
        <v>91</v>
      </c>
      <c r="BJ100" s="126">
        <v>14</v>
      </c>
      <c r="BK100" s="126" t="s">
        <v>112</v>
      </c>
      <c r="BL100" s="126">
        <v>15</v>
      </c>
      <c r="BM100" s="122">
        <v>7</v>
      </c>
      <c r="BN100" s="126">
        <v>87</v>
      </c>
      <c r="BO100" s="126">
        <v>7</v>
      </c>
      <c r="BP100" s="126" t="s">
        <v>112</v>
      </c>
      <c r="BQ100" s="126">
        <v>5</v>
      </c>
      <c r="BR100" s="122">
        <v>11</v>
      </c>
      <c r="BS100" s="131">
        <v>92</v>
      </c>
      <c r="BT100" s="131">
        <v>3</v>
      </c>
      <c r="BU100" s="128" t="s">
        <v>112</v>
      </c>
      <c r="BV100" s="131">
        <v>9</v>
      </c>
      <c r="BW100" s="129">
        <v>6</v>
      </c>
    </row>
    <row r="101" spans="56:75">
      <c r="BD101" s="126">
        <v>86</v>
      </c>
      <c r="BE101" s="126">
        <v>7</v>
      </c>
      <c r="BF101" s="126" t="s">
        <v>112</v>
      </c>
      <c r="BG101" s="126">
        <v>10</v>
      </c>
      <c r="BH101" s="122">
        <v>13</v>
      </c>
      <c r="BI101" s="126">
        <v>92</v>
      </c>
      <c r="BJ101" s="126">
        <v>12</v>
      </c>
      <c r="BK101" s="126" t="s">
        <v>112</v>
      </c>
      <c r="BL101" s="126">
        <v>13</v>
      </c>
      <c r="BM101" s="122">
        <v>7</v>
      </c>
      <c r="BN101" s="126">
        <v>88</v>
      </c>
      <c r="BO101" s="126">
        <v>1</v>
      </c>
      <c r="BP101" s="126" t="s">
        <v>112</v>
      </c>
      <c r="BQ101" s="126">
        <v>6</v>
      </c>
      <c r="BR101" s="122">
        <v>11</v>
      </c>
      <c r="BS101" s="131">
        <v>93</v>
      </c>
      <c r="BT101" s="131">
        <v>5</v>
      </c>
      <c r="BU101" s="128" t="s">
        <v>112</v>
      </c>
      <c r="BV101" s="131">
        <v>7</v>
      </c>
      <c r="BW101" s="129">
        <v>6</v>
      </c>
    </row>
    <row r="102" spans="56:75">
      <c r="BD102" s="126">
        <v>87</v>
      </c>
      <c r="BE102" s="126">
        <v>6</v>
      </c>
      <c r="BF102" s="126" t="s">
        <v>112</v>
      </c>
      <c r="BG102" s="126">
        <v>11</v>
      </c>
      <c r="BH102" s="122">
        <v>13</v>
      </c>
      <c r="BI102" s="126">
        <v>93</v>
      </c>
      <c r="BJ102" s="126">
        <v>10</v>
      </c>
      <c r="BK102" s="126" t="s">
        <v>112</v>
      </c>
      <c r="BL102" s="126">
        <v>11</v>
      </c>
      <c r="BM102" s="122">
        <v>7</v>
      </c>
      <c r="BO102" s="131" t="s">
        <v>63</v>
      </c>
      <c r="BP102" s="131"/>
      <c r="BQ102" s="131"/>
      <c r="BR102" s="129">
        <v>12</v>
      </c>
      <c r="BS102" s="131">
        <v>94</v>
      </c>
      <c r="BT102" s="131">
        <v>14</v>
      </c>
      <c r="BU102" s="128" t="s">
        <v>112</v>
      </c>
      <c r="BV102" s="131">
        <v>1</v>
      </c>
      <c r="BW102" s="129">
        <v>6</v>
      </c>
    </row>
    <row r="103" spans="56:75">
      <c r="BD103" s="126">
        <v>88</v>
      </c>
      <c r="BE103" s="126">
        <v>5</v>
      </c>
      <c r="BF103" s="126" t="s">
        <v>112</v>
      </c>
      <c r="BG103" s="126">
        <v>12</v>
      </c>
      <c r="BH103" s="122">
        <v>13</v>
      </c>
      <c r="BI103" s="126">
        <v>94</v>
      </c>
      <c r="BJ103" s="126">
        <v>8</v>
      </c>
      <c r="BK103" s="126" t="s">
        <v>112</v>
      </c>
      <c r="BL103" s="126">
        <v>9</v>
      </c>
      <c r="BM103" s="122">
        <v>7</v>
      </c>
      <c r="BN103" s="131">
        <v>89</v>
      </c>
      <c r="BO103" s="131">
        <v>12</v>
      </c>
      <c r="BP103" s="131" t="s">
        <v>112</v>
      </c>
      <c r="BQ103" s="131">
        <v>13</v>
      </c>
      <c r="BR103" s="129">
        <v>12</v>
      </c>
      <c r="BS103" s="131">
        <v>95</v>
      </c>
      <c r="BT103" s="131">
        <v>12</v>
      </c>
      <c r="BU103" s="128" t="s">
        <v>112</v>
      </c>
      <c r="BV103" s="131">
        <v>16</v>
      </c>
      <c r="BW103" s="129">
        <v>6</v>
      </c>
    </row>
    <row r="104" spans="56:75">
      <c r="BD104" s="126">
        <v>89</v>
      </c>
      <c r="BE104" s="126">
        <v>4</v>
      </c>
      <c r="BF104" s="126" t="s">
        <v>112</v>
      </c>
      <c r="BG104" s="126">
        <v>13</v>
      </c>
      <c r="BH104" s="122">
        <v>13</v>
      </c>
      <c r="BI104" s="126">
        <v>95</v>
      </c>
      <c r="BJ104" s="126">
        <v>6</v>
      </c>
      <c r="BK104" s="126" t="s">
        <v>112</v>
      </c>
      <c r="BL104" s="126">
        <v>7</v>
      </c>
      <c r="BM104" s="122">
        <v>7</v>
      </c>
      <c r="BN104" s="131">
        <v>90</v>
      </c>
      <c r="BO104" s="131">
        <v>11</v>
      </c>
      <c r="BP104" s="131" t="s">
        <v>112</v>
      </c>
      <c r="BQ104" s="131">
        <v>14</v>
      </c>
      <c r="BR104" s="129">
        <v>12</v>
      </c>
      <c r="BS104" s="131">
        <v>96</v>
      </c>
      <c r="BT104" s="131">
        <v>10</v>
      </c>
      <c r="BU104" s="128" t="s">
        <v>112</v>
      </c>
      <c r="BV104" s="131">
        <v>17</v>
      </c>
      <c r="BW104" s="129">
        <v>6</v>
      </c>
    </row>
    <row r="105" spans="56:75">
      <c r="BD105" s="126">
        <v>90</v>
      </c>
      <c r="BE105" s="126">
        <v>3</v>
      </c>
      <c r="BF105" s="126" t="s">
        <v>112</v>
      </c>
      <c r="BG105" s="126">
        <v>14</v>
      </c>
      <c r="BH105" s="122">
        <v>13</v>
      </c>
      <c r="BI105" s="126">
        <v>96</v>
      </c>
      <c r="BJ105" s="126">
        <v>4</v>
      </c>
      <c r="BK105" s="126" t="s">
        <v>112</v>
      </c>
      <c r="BL105" s="126">
        <v>5</v>
      </c>
      <c r="BM105" s="122">
        <v>7</v>
      </c>
      <c r="BN105" s="131">
        <v>91</v>
      </c>
      <c r="BO105" s="131">
        <v>10</v>
      </c>
      <c r="BP105" s="131" t="s">
        <v>112</v>
      </c>
      <c r="BQ105" s="131">
        <v>15</v>
      </c>
      <c r="BR105" s="129">
        <v>12</v>
      </c>
      <c r="BS105" s="131">
        <v>97</v>
      </c>
      <c r="BT105" s="131">
        <v>8</v>
      </c>
      <c r="BU105" s="128" t="s">
        <v>112</v>
      </c>
      <c r="BV105" s="131">
        <v>15</v>
      </c>
      <c r="BW105" s="129">
        <v>6</v>
      </c>
    </row>
    <row r="106" spans="56:75">
      <c r="BD106" s="126">
        <v>91</v>
      </c>
      <c r="BE106" s="126">
        <v>1</v>
      </c>
      <c r="BF106" s="126" t="s">
        <v>112</v>
      </c>
      <c r="BG106" s="126">
        <v>2</v>
      </c>
      <c r="BH106" s="122">
        <v>13</v>
      </c>
      <c r="BI106" s="126">
        <v>97</v>
      </c>
      <c r="BJ106" s="126">
        <v>2</v>
      </c>
      <c r="BK106" s="126" t="s">
        <v>112</v>
      </c>
      <c r="BL106" s="126">
        <v>3</v>
      </c>
      <c r="BM106" s="122">
        <v>7</v>
      </c>
      <c r="BN106" s="131">
        <v>92</v>
      </c>
      <c r="BO106" s="131">
        <v>9</v>
      </c>
      <c r="BP106" s="131" t="s">
        <v>112</v>
      </c>
      <c r="BQ106" s="131">
        <v>16</v>
      </c>
      <c r="BR106" s="129">
        <v>12</v>
      </c>
      <c r="BS106" s="131">
        <v>98</v>
      </c>
      <c r="BT106" s="131">
        <v>6</v>
      </c>
      <c r="BU106" s="128" t="s">
        <v>112</v>
      </c>
      <c r="BV106" s="131">
        <v>13</v>
      </c>
      <c r="BW106" s="129">
        <v>6</v>
      </c>
    </row>
    <row r="107" spans="56:75">
      <c r="BI107" s="126">
        <v>98</v>
      </c>
      <c r="BJ107" s="126">
        <v>15</v>
      </c>
      <c r="BK107" s="126" t="s">
        <v>112</v>
      </c>
      <c r="BL107" s="126">
        <v>1</v>
      </c>
      <c r="BM107" s="122">
        <v>7</v>
      </c>
      <c r="BN107" s="131">
        <v>93</v>
      </c>
      <c r="BO107" s="131">
        <v>8</v>
      </c>
      <c r="BP107" s="131" t="s">
        <v>112</v>
      </c>
      <c r="BQ107" s="131">
        <v>2</v>
      </c>
      <c r="BR107" s="129">
        <v>12</v>
      </c>
      <c r="BS107" s="131">
        <v>99</v>
      </c>
      <c r="BT107" s="131">
        <v>4</v>
      </c>
      <c r="BU107" s="128" t="s">
        <v>112</v>
      </c>
      <c r="BV107" s="131">
        <v>11</v>
      </c>
      <c r="BW107" s="129">
        <v>6</v>
      </c>
    </row>
    <row r="108" spans="56:75">
      <c r="BI108" s="126">
        <v>99</v>
      </c>
      <c r="BJ108" s="126">
        <v>13</v>
      </c>
      <c r="BK108" s="126" t="s">
        <v>112</v>
      </c>
      <c r="BL108" s="126">
        <v>14</v>
      </c>
      <c r="BM108" s="122">
        <v>7</v>
      </c>
      <c r="BN108" s="131">
        <v>94</v>
      </c>
      <c r="BO108" s="131">
        <v>7</v>
      </c>
      <c r="BP108" s="131" t="s">
        <v>112</v>
      </c>
      <c r="BQ108" s="131">
        <v>3</v>
      </c>
      <c r="BR108" s="129">
        <v>12</v>
      </c>
      <c r="BS108" s="131">
        <v>100</v>
      </c>
      <c r="BT108" s="131">
        <v>2</v>
      </c>
      <c r="BU108" s="128" t="s">
        <v>112</v>
      </c>
      <c r="BV108" s="131">
        <v>9</v>
      </c>
      <c r="BW108" s="129">
        <v>6</v>
      </c>
    </row>
    <row r="109" spans="56:75">
      <c r="BI109" s="126">
        <v>100</v>
      </c>
      <c r="BJ109" s="126">
        <v>11</v>
      </c>
      <c r="BK109" s="126" t="s">
        <v>112</v>
      </c>
      <c r="BL109" s="126">
        <v>12</v>
      </c>
      <c r="BM109" s="122">
        <v>7</v>
      </c>
      <c r="BN109" s="131">
        <v>95</v>
      </c>
      <c r="BO109" s="131">
        <v>6</v>
      </c>
      <c r="BP109" s="131" t="s">
        <v>112</v>
      </c>
      <c r="BQ109" s="131">
        <v>4</v>
      </c>
      <c r="BR109" s="129">
        <v>12</v>
      </c>
      <c r="BS109" s="131">
        <v>101</v>
      </c>
      <c r="BT109" s="131">
        <v>3</v>
      </c>
      <c r="BU109" s="128" t="s">
        <v>112</v>
      </c>
      <c r="BV109" s="131">
        <v>7</v>
      </c>
      <c r="BW109" s="129">
        <v>6</v>
      </c>
    </row>
    <row r="110" spans="56:75">
      <c r="BI110" s="126">
        <v>101</v>
      </c>
      <c r="BJ110" s="126">
        <v>9</v>
      </c>
      <c r="BK110" s="126" t="s">
        <v>112</v>
      </c>
      <c r="BL110" s="126">
        <v>10</v>
      </c>
      <c r="BM110" s="122">
        <v>7</v>
      </c>
      <c r="BN110" s="131">
        <v>96</v>
      </c>
      <c r="BO110" s="131">
        <v>1</v>
      </c>
      <c r="BP110" s="131" t="s">
        <v>112</v>
      </c>
      <c r="BQ110" s="131">
        <v>5</v>
      </c>
      <c r="BR110" s="129">
        <v>12</v>
      </c>
      <c r="BS110" s="131">
        <v>102</v>
      </c>
      <c r="BT110" s="131">
        <v>1</v>
      </c>
      <c r="BU110" s="128" t="s">
        <v>112</v>
      </c>
      <c r="BV110" s="131">
        <v>5</v>
      </c>
      <c r="BW110" s="129">
        <v>6</v>
      </c>
    </row>
    <row r="111" spans="56:75">
      <c r="BI111" s="126">
        <v>102</v>
      </c>
      <c r="BJ111" s="126">
        <v>7</v>
      </c>
      <c r="BK111" s="126" t="s">
        <v>112</v>
      </c>
      <c r="BL111" s="126">
        <v>8</v>
      </c>
      <c r="BM111" s="122">
        <v>7</v>
      </c>
      <c r="BO111" s="126" t="s">
        <v>64</v>
      </c>
      <c r="BP111" s="126"/>
      <c r="BQ111" s="126"/>
      <c r="BR111" s="122">
        <v>13</v>
      </c>
      <c r="BS111" s="134"/>
      <c r="BT111" s="121" t="s">
        <v>48</v>
      </c>
      <c r="BU111" s="121"/>
      <c r="BV111" s="126"/>
      <c r="BW111" s="122">
        <v>7</v>
      </c>
    </row>
    <row r="112" spans="56:75">
      <c r="BI112" s="126">
        <v>103</v>
      </c>
      <c r="BJ112" s="126">
        <v>5</v>
      </c>
      <c r="BK112" s="126" t="s">
        <v>112</v>
      </c>
      <c r="BL112" s="126">
        <v>6</v>
      </c>
      <c r="BM112" s="122">
        <v>7</v>
      </c>
      <c r="BN112" s="126">
        <v>97</v>
      </c>
      <c r="BO112" s="126">
        <v>11</v>
      </c>
      <c r="BP112" s="126" t="s">
        <v>112</v>
      </c>
      <c r="BQ112" s="126">
        <v>12</v>
      </c>
      <c r="BR112" s="122">
        <v>13</v>
      </c>
      <c r="BS112" s="126">
        <v>103</v>
      </c>
      <c r="BT112" s="126">
        <v>14</v>
      </c>
      <c r="BU112" s="121" t="s">
        <v>112</v>
      </c>
      <c r="BV112" s="126">
        <v>16</v>
      </c>
      <c r="BW112" s="122">
        <v>7</v>
      </c>
    </row>
    <row r="113" spans="61:75">
      <c r="BI113" s="126">
        <v>104</v>
      </c>
      <c r="BJ113" s="126">
        <v>3</v>
      </c>
      <c r="BK113" s="126" t="s">
        <v>112</v>
      </c>
      <c r="BL113" s="126">
        <v>4</v>
      </c>
      <c r="BM113" s="122">
        <v>7</v>
      </c>
      <c r="BN113" s="126">
        <v>98</v>
      </c>
      <c r="BO113" s="126">
        <v>10</v>
      </c>
      <c r="BP113" s="126" t="s">
        <v>112</v>
      </c>
      <c r="BQ113" s="126">
        <v>13</v>
      </c>
      <c r="BR113" s="122">
        <v>13</v>
      </c>
      <c r="BS113" s="126">
        <v>104</v>
      </c>
      <c r="BT113" s="126">
        <v>12</v>
      </c>
      <c r="BU113" s="121" t="s">
        <v>112</v>
      </c>
      <c r="BV113" s="126">
        <v>17</v>
      </c>
      <c r="BW113" s="122">
        <v>7</v>
      </c>
    </row>
    <row r="114" spans="61:75">
      <c r="BI114" s="126">
        <v>105</v>
      </c>
      <c r="BJ114" s="126">
        <v>1</v>
      </c>
      <c r="BK114" s="126" t="s">
        <v>112</v>
      </c>
      <c r="BL114" s="126">
        <v>2</v>
      </c>
      <c r="BM114" s="122">
        <v>7</v>
      </c>
      <c r="BN114" s="126">
        <v>99</v>
      </c>
      <c r="BO114" s="126">
        <v>9</v>
      </c>
      <c r="BP114" s="126" t="s">
        <v>112</v>
      </c>
      <c r="BQ114" s="126">
        <v>14</v>
      </c>
      <c r="BR114" s="122">
        <v>13</v>
      </c>
      <c r="BS114" s="126">
        <v>105</v>
      </c>
      <c r="BT114" s="126">
        <v>10</v>
      </c>
      <c r="BU114" s="121" t="s">
        <v>112</v>
      </c>
      <c r="BV114" s="126">
        <v>15</v>
      </c>
      <c r="BW114" s="122">
        <v>7</v>
      </c>
    </row>
    <row r="115" spans="61:75">
      <c r="BN115" s="126">
        <v>100</v>
      </c>
      <c r="BO115" s="126">
        <v>8</v>
      </c>
      <c r="BP115" s="126" t="s">
        <v>112</v>
      </c>
      <c r="BQ115" s="126">
        <v>15</v>
      </c>
      <c r="BR115" s="122">
        <v>13</v>
      </c>
      <c r="BS115" s="126">
        <v>106</v>
      </c>
      <c r="BT115" s="126">
        <v>8</v>
      </c>
      <c r="BU115" s="121" t="s">
        <v>112</v>
      </c>
      <c r="BV115" s="126">
        <v>13</v>
      </c>
      <c r="BW115" s="122">
        <v>7</v>
      </c>
    </row>
    <row r="116" spans="61:75">
      <c r="BN116" s="126">
        <v>101</v>
      </c>
      <c r="BO116" s="126">
        <v>7</v>
      </c>
      <c r="BP116" s="126" t="s">
        <v>112</v>
      </c>
      <c r="BQ116" s="126">
        <v>16</v>
      </c>
      <c r="BR116" s="122">
        <v>13</v>
      </c>
      <c r="BS116" s="126">
        <v>107</v>
      </c>
      <c r="BT116" s="126">
        <v>6</v>
      </c>
      <c r="BU116" s="121" t="s">
        <v>112</v>
      </c>
      <c r="BV116" s="126">
        <v>11</v>
      </c>
      <c r="BW116" s="122">
        <v>7</v>
      </c>
    </row>
    <row r="117" spans="61:75">
      <c r="BN117" s="126">
        <v>102</v>
      </c>
      <c r="BO117" s="126">
        <v>6</v>
      </c>
      <c r="BP117" s="126" t="s">
        <v>112</v>
      </c>
      <c r="BQ117" s="126">
        <v>2</v>
      </c>
      <c r="BR117" s="122">
        <v>13</v>
      </c>
      <c r="BS117" s="126">
        <v>108</v>
      </c>
      <c r="BT117" s="126">
        <v>4</v>
      </c>
      <c r="BU117" s="121" t="s">
        <v>112</v>
      </c>
      <c r="BV117" s="126">
        <v>9</v>
      </c>
      <c r="BW117" s="122">
        <v>7</v>
      </c>
    </row>
    <row r="118" spans="61:75">
      <c r="BN118" s="126">
        <v>103</v>
      </c>
      <c r="BO118" s="126">
        <v>5</v>
      </c>
      <c r="BP118" s="126" t="s">
        <v>112</v>
      </c>
      <c r="BQ118" s="126">
        <v>3</v>
      </c>
      <c r="BR118" s="122">
        <v>13</v>
      </c>
      <c r="BS118" s="126">
        <v>109</v>
      </c>
      <c r="BT118" s="126">
        <v>2</v>
      </c>
      <c r="BU118" s="121" t="s">
        <v>112</v>
      </c>
      <c r="BV118" s="126">
        <v>7</v>
      </c>
      <c r="BW118" s="122">
        <v>7</v>
      </c>
    </row>
    <row r="119" spans="61:75">
      <c r="BN119" s="126">
        <v>104</v>
      </c>
      <c r="BO119" s="126">
        <v>1</v>
      </c>
      <c r="BP119" s="126" t="s">
        <v>112</v>
      </c>
      <c r="BQ119" s="126">
        <v>4</v>
      </c>
      <c r="BR119" s="122">
        <v>13</v>
      </c>
      <c r="BS119" s="126">
        <v>110</v>
      </c>
      <c r="BT119" s="126">
        <v>3</v>
      </c>
      <c r="BU119" s="121" t="s">
        <v>112</v>
      </c>
      <c r="BV119" s="126">
        <v>5</v>
      </c>
      <c r="BW119" s="122">
        <v>7</v>
      </c>
    </row>
    <row r="120" spans="61:75">
      <c r="BO120" s="131" t="s">
        <v>88</v>
      </c>
      <c r="BP120" s="131"/>
      <c r="BQ120" s="131"/>
      <c r="BR120" s="129">
        <v>14</v>
      </c>
      <c r="BS120" s="126">
        <v>111</v>
      </c>
      <c r="BT120" s="126">
        <v>16</v>
      </c>
      <c r="BU120" s="121" t="s">
        <v>112</v>
      </c>
      <c r="BV120" s="126">
        <v>1</v>
      </c>
      <c r="BW120" s="122">
        <v>7</v>
      </c>
    </row>
    <row r="121" spans="61:75">
      <c r="BN121" s="131">
        <v>105</v>
      </c>
      <c r="BO121" s="131">
        <v>10</v>
      </c>
      <c r="BP121" s="131" t="s">
        <v>112</v>
      </c>
      <c r="BQ121" s="131">
        <v>11</v>
      </c>
      <c r="BR121" s="129">
        <v>14</v>
      </c>
      <c r="BS121" s="126">
        <v>112</v>
      </c>
      <c r="BT121" s="126">
        <v>14</v>
      </c>
      <c r="BU121" s="121" t="s">
        <v>112</v>
      </c>
      <c r="BV121" s="126">
        <v>17</v>
      </c>
      <c r="BW121" s="122">
        <v>7</v>
      </c>
    </row>
    <row r="122" spans="61:75">
      <c r="BN122" s="131">
        <v>106</v>
      </c>
      <c r="BO122" s="131">
        <v>9</v>
      </c>
      <c r="BP122" s="131" t="s">
        <v>112</v>
      </c>
      <c r="BQ122" s="131">
        <v>12</v>
      </c>
      <c r="BR122" s="129">
        <v>14</v>
      </c>
      <c r="BS122" s="126">
        <v>113</v>
      </c>
      <c r="BT122" s="126">
        <v>12</v>
      </c>
      <c r="BU122" s="121" t="s">
        <v>112</v>
      </c>
      <c r="BV122" s="126">
        <v>15</v>
      </c>
      <c r="BW122" s="122">
        <v>7</v>
      </c>
    </row>
    <row r="123" spans="61:75">
      <c r="BN123" s="131">
        <v>107</v>
      </c>
      <c r="BO123" s="131">
        <v>8</v>
      </c>
      <c r="BP123" s="131" t="s">
        <v>112</v>
      </c>
      <c r="BQ123" s="131">
        <v>13</v>
      </c>
      <c r="BR123" s="129">
        <v>14</v>
      </c>
      <c r="BS123" s="126">
        <v>114</v>
      </c>
      <c r="BT123" s="126">
        <v>10</v>
      </c>
      <c r="BU123" s="121" t="s">
        <v>112</v>
      </c>
      <c r="BV123" s="126">
        <v>13</v>
      </c>
      <c r="BW123" s="122">
        <v>7</v>
      </c>
    </row>
    <row r="124" spans="61:75">
      <c r="BN124" s="131">
        <v>108</v>
      </c>
      <c r="BO124" s="131">
        <v>7</v>
      </c>
      <c r="BP124" s="131" t="s">
        <v>112</v>
      </c>
      <c r="BQ124" s="131">
        <v>14</v>
      </c>
      <c r="BR124" s="129">
        <v>14</v>
      </c>
      <c r="BS124" s="126">
        <v>115</v>
      </c>
      <c r="BT124" s="126">
        <v>8</v>
      </c>
      <c r="BU124" s="121" t="s">
        <v>112</v>
      </c>
      <c r="BV124" s="126">
        <v>11</v>
      </c>
      <c r="BW124" s="122">
        <v>7</v>
      </c>
    </row>
    <row r="125" spans="61:75">
      <c r="BN125" s="131">
        <v>109</v>
      </c>
      <c r="BO125" s="131">
        <v>6</v>
      </c>
      <c r="BP125" s="131" t="s">
        <v>112</v>
      </c>
      <c r="BQ125" s="131">
        <v>15</v>
      </c>
      <c r="BR125" s="129">
        <v>14</v>
      </c>
      <c r="BS125" s="126">
        <v>116</v>
      </c>
      <c r="BT125" s="126">
        <v>6</v>
      </c>
      <c r="BU125" s="121" t="s">
        <v>112</v>
      </c>
      <c r="BV125" s="126">
        <v>9</v>
      </c>
      <c r="BW125" s="122">
        <v>7</v>
      </c>
    </row>
    <row r="126" spans="61:75">
      <c r="BN126" s="131">
        <v>110</v>
      </c>
      <c r="BO126" s="131">
        <v>5</v>
      </c>
      <c r="BP126" s="131" t="s">
        <v>112</v>
      </c>
      <c r="BQ126" s="131">
        <v>16</v>
      </c>
      <c r="BR126" s="129">
        <v>14</v>
      </c>
      <c r="BS126" s="126">
        <v>117</v>
      </c>
      <c r="BT126" s="126">
        <v>4</v>
      </c>
      <c r="BU126" s="121" t="s">
        <v>112</v>
      </c>
      <c r="BV126" s="126">
        <v>7</v>
      </c>
      <c r="BW126" s="122">
        <v>7</v>
      </c>
    </row>
    <row r="127" spans="61:75">
      <c r="BN127" s="131">
        <v>111</v>
      </c>
      <c r="BO127" s="131">
        <v>4</v>
      </c>
      <c r="BP127" s="131" t="s">
        <v>112</v>
      </c>
      <c r="BQ127" s="131">
        <v>2</v>
      </c>
      <c r="BR127" s="129">
        <v>14</v>
      </c>
      <c r="BS127" s="126">
        <v>118</v>
      </c>
      <c r="BT127" s="126">
        <v>2</v>
      </c>
      <c r="BU127" s="121" t="s">
        <v>112</v>
      </c>
      <c r="BV127" s="126">
        <v>5</v>
      </c>
      <c r="BW127" s="122">
        <v>7</v>
      </c>
    </row>
    <row r="128" spans="61:75">
      <c r="BN128" s="131">
        <v>112</v>
      </c>
      <c r="BO128" s="131">
        <v>1</v>
      </c>
      <c r="BP128" s="131" t="s">
        <v>112</v>
      </c>
      <c r="BQ128" s="131">
        <v>3</v>
      </c>
      <c r="BR128" s="129">
        <v>14</v>
      </c>
      <c r="BS128" s="126">
        <v>119</v>
      </c>
      <c r="BT128" s="126">
        <v>1</v>
      </c>
      <c r="BU128" s="121" t="s">
        <v>112</v>
      </c>
      <c r="BV128" s="126">
        <v>3</v>
      </c>
      <c r="BW128" s="122">
        <v>7</v>
      </c>
    </row>
    <row r="129" spans="66:75">
      <c r="BO129" s="126" t="s">
        <v>89</v>
      </c>
      <c r="BP129" s="126"/>
      <c r="BQ129" s="126"/>
      <c r="BR129" s="122">
        <v>15</v>
      </c>
      <c r="BS129" s="134"/>
      <c r="BT129" s="128" t="s">
        <v>49</v>
      </c>
      <c r="BU129" s="128"/>
      <c r="BV129" s="131"/>
      <c r="BW129" s="129">
        <v>8</v>
      </c>
    </row>
    <row r="130" spans="66:75">
      <c r="BN130" s="126">
        <v>113</v>
      </c>
      <c r="BO130" s="126">
        <v>9</v>
      </c>
      <c r="BP130" s="126" t="s">
        <v>112</v>
      </c>
      <c r="BQ130" s="126">
        <v>10</v>
      </c>
      <c r="BR130" s="122">
        <v>15</v>
      </c>
      <c r="BS130" s="131">
        <v>120</v>
      </c>
      <c r="BT130" s="131">
        <v>16</v>
      </c>
      <c r="BU130" s="128" t="s">
        <v>112</v>
      </c>
      <c r="BV130" s="131">
        <v>17</v>
      </c>
      <c r="BW130" s="129">
        <v>8</v>
      </c>
    </row>
    <row r="131" spans="66:75">
      <c r="BN131" s="126">
        <v>114</v>
      </c>
      <c r="BO131" s="126">
        <v>8</v>
      </c>
      <c r="BP131" s="126" t="s">
        <v>112</v>
      </c>
      <c r="BQ131" s="126">
        <v>11</v>
      </c>
      <c r="BR131" s="122">
        <v>15</v>
      </c>
      <c r="BS131" s="131">
        <v>121</v>
      </c>
      <c r="BT131" s="131">
        <v>14</v>
      </c>
      <c r="BU131" s="128" t="s">
        <v>112</v>
      </c>
      <c r="BV131" s="131">
        <v>15</v>
      </c>
      <c r="BW131" s="129">
        <v>8</v>
      </c>
    </row>
    <row r="132" spans="66:75">
      <c r="BN132" s="126">
        <v>115</v>
      </c>
      <c r="BO132" s="126">
        <v>7</v>
      </c>
      <c r="BP132" s="126" t="s">
        <v>112</v>
      </c>
      <c r="BQ132" s="126">
        <v>12</v>
      </c>
      <c r="BR132" s="122">
        <v>15</v>
      </c>
      <c r="BS132" s="131">
        <v>122</v>
      </c>
      <c r="BT132" s="131">
        <v>12</v>
      </c>
      <c r="BU132" s="128" t="s">
        <v>112</v>
      </c>
      <c r="BV132" s="131">
        <v>13</v>
      </c>
      <c r="BW132" s="129">
        <v>8</v>
      </c>
    </row>
    <row r="133" spans="66:75">
      <c r="BN133" s="126">
        <v>116</v>
      </c>
      <c r="BO133" s="126">
        <v>6</v>
      </c>
      <c r="BP133" s="126" t="s">
        <v>112</v>
      </c>
      <c r="BQ133" s="126">
        <v>13</v>
      </c>
      <c r="BR133" s="122">
        <v>15</v>
      </c>
      <c r="BS133" s="131">
        <v>123</v>
      </c>
      <c r="BT133" s="131">
        <v>10</v>
      </c>
      <c r="BU133" s="128" t="s">
        <v>112</v>
      </c>
      <c r="BV133" s="131">
        <v>11</v>
      </c>
      <c r="BW133" s="129">
        <v>8</v>
      </c>
    </row>
    <row r="134" spans="66:75">
      <c r="BN134" s="126">
        <v>117</v>
      </c>
      <c r="BO134" s="126">
        <v>5</v>
      </c>
      <c r="BP134" s="126" t="s">
        <v>112</v>
      </c>
      <c r="BQ134" s="126">
        <v>14</v>
      </c>
      <c r="BR134" s="122">
        <v>15</v>
      </c>
      <c r="BS134" s="131">
        <v>124</v>
      </c>
      <c r="BT134" s="131">
        <v>8</v>
      </c>
      <c r="BU134" s="128" t="s">
        <v>112</v>
      </c>
      <c r="BV134" s="131">
        <v>9</v>
      </c>
      <c r="BW134" s="129">
        <v>8</v>
      </c>
    </row>
    <row r="135" spans="66:75">
      <c r="BN135" s="126">
        <v>118</v>
      </c>
      <c r="BO135" s="126">
        <v>4</v>
      </c>
      <c r="BP135" s="126" t="s">
        <v>112</v>
      </c>
      <c r="BQ135" s="126">
        <v>15</v>
      </c>
      <c r="BR135" s="122">
        <v>15</v>
      </c>
      <c r="BS135" s="131">
        <v>125</v>
      </c>
      <c r="BT135" s="131">
        <v>6</v>
      </c>
      <c r="BU135" s="128" t="s">
        <v>112</v>
      </c>
      <c r="BV135" s="131">
        <v>7</v>
      </c>
      <c r="BW135" s="129">
        <v>8</v>
      </c>
    </row>
    <row r="136" spans="66:75">
      <c r="BN136" s="126">
        <v>119</v>
      </c>
      <c r="BO136" s="126">
        <v>3</v>
      </c>
      <c r="BP136" s="126" t="s">
        <v>112</v>
      </c>
      <c r="BQ136" s="126">
        <v>16</v>
      </c>
      <c r="BR136" s="122">
        <v>15</v>
      </c>
      <c r="BS136" s="131">
        <v>126</v>
      </c>
      <c r="BT136" s="131">
        <v>4</v>
      </c>
      <c r="BU136" s="128" t="s">
        <v>112</v>
      </c>
      <c r="BV136" s="131">
        <v>5</v>
      </c>
      <c r="BW136" s="129">
        <v>8</v>
      </c>
    </row>
    <row r="137" spans="66:75">
      <c r="BN137" s="126">
        <v>120</v>
      </c>
      <c r="BO137" s="126">
        <v>1</v>
      </c>
      <c r="BP137" s="126" t="s">
        <v>112</v>
      </c>
      <c r="BQ137" s="126">
        <v>2</v>
      </c>
      <c r="BR137" s="122">
        <v>15</v>
      </c>
      <c r="BS137" s="131">
        <v>127</v>
      </c>
      <c r="BT137" s="131">
        <v>2</v>
      </c>
      <c r="BU137" s="128" t="s">
        <v>112</v>
      </c>
      <c r="BV137" s="131">
        <v>3</v>
      </c>
      <c r="BW137" s="129">
        <v>8</v>
      </c>
    </row>
    <row r="138" spans="66:75">
      <c r="BS138" s="131">
        <v>128</v>
      </c>
      <c r="BT138" s="131">
        <v>17</v>
      </c>
      <c r="BU138" s="128" t="s">
        <v>112</v>
      </c>
      <c r="BV138" s="131">
        <v>1</v>
      </c>
      <c r="BW138" s="129">
        <v>8</v>
      </c>
    </row>
    <row r="139" spans="66:75">
      <c r="BS139" s="131">
        <v>129</v>
      </c>
      <c r="BT139" s="131">
        <v>15</v>
      </c>
      <c r="BU139" s="128" t="s">
        <v>112</v>
      </c>
      <c r="BV139" s="131">
        <v>16</v>
      </c>
      <c r="BW139" s="129">
        <v>8</v>
      </c>
    </row>
    <row r="140" spans="66:75">
      <c r="BS140" s="131">
        <v>130</v>
      </c>
      <c r="BT140" s="131">
        <v>13</v>
      </c>
      <c r="BU140" s="128" t="s">
        <v>112</v>
      </c>
      <c r="BV140" s="131">
        <v>14</v>
      </c>
      <c r="BW140" s="129">
        <v>8</v>
      </c>
    </row>
    <row r="141" spans="66:75">
      <c r="BS141" s="131">
        <v>131</v>
      </c>
      <c r="BT141" s="131">
        <v>11</v>
      </c>
      <c r="BU141" s="128" t="s">
        <v>112</v>
      </c>
      <c r="BV141" s="131">
        <v>12</v>
      </c>
      <c r="BW141" s="129">
        <v>8</v>
      </c>
    </row>
    <row r="142" spans="66:75">
      <c r="BS142" s="131">
        <v>132</v>
      </c>
      <c r="BT142" s="131">
        <v>9</v>
      </c>
      <c r="BU142" s="128" t="s">
        <v>112</v>
      </c>
      <c r="BV142" s="131">
        <v>10</v>
      </c>
      <c r="BW142" s="129">
        <v>8</v>
      </c>
    </row>
    <row r="143" spans="66:75">
      <c r="BS143" s="131">
        <v>133</v>
      </c>
      <c r="BT143" s="131">
        <v>7</v>
      </c>
      <c r="BU143" s="128" t="s">
        <v>112</v>
      </c>
      <c r="BV143" s="131">
        <v>8</v>
      </c>
      <c r="BW143" s="129">
        <v>8</v>
      </c>
    </row>
    <row r="144" spans="66:75">
      <c r="BS144" s="131">
        <v>134</v>
      </c>
      <c r="BT144" s="131">
        <v>5</v>
      </c>
      <c r="BU144" s="128" t="s">
        <v>112</v>
      </c>
      <c r="BV144" s="131">
        <v>6</v>
      </c>
      <c r="BW144" s="129">
        <v>8</v>
      </c>
    </row>
    <row r="145" spans="71:75">
      <c r="BS145" s="131">
        <v>135</v>
      </c>
      <c r="BT145" s="131">
        <v>3</v>
      </c>
      <c r="BU145" s="128" t="s">
        <v>112</v>
      </c>
      <c r="BV145" s="131">
        <v>4</v>
      </c>
      <c r="BW145" s="129">
        <v>8</v>
      </c>
    </row>
    <row r="146" spans="71:75">
      <c r="BS146" s="131">
        <v>136</v>
      </c>
      <c r="BT146" s="131">
        <v>1</v>
      </c>
      <c r="BU146" s="128" t="s">
        <v>112</v>
      </c>
      <c r="BV146" s="131">
        <v>2</v>
      </c>
      <c r="BW146" s="129">
        <v>8</v>
      </c>
    </row>
    <row r="147" spans="71:75">
      <c r="BU147" s="127"/>
    </row>
    <row r="148" spans="71:75">
      <c r="BU148" s="127"/>
    </row>
    <row r="149" spans="71:75">
      <c r="BU149" s="127"/>
    </row>
    <row r="150" spans="71:75">
      <c r="BU150" s="127"/>
    </row>
    <row r="151" spans="71:75">
      <c r="BU151" s="127"/>
    </row>
    <row r="152" spans="71:75">
      <c r="BU152" s="127"/>
    </row>
    <row r="153" spans="71:75">
      <c r="BU153" s="127"/>
    </row>
    <row r="154" spans="71:75">
      <c r="BU154" s="127"/>
    </row>
    <row r="155" spans="71:75">
      <c r="BU155" s="127"/>
    </row>
    <row r="156" spans="71:75">
      <c r="BU156" s="127"/>
    </row>
    <row r="157" spans="71:75">
      <c r="BU157" s="127"/>
    </row>
    <row r="158" spans="71:75">
      <c r="BU158" s="127"/>
    </row>
    <row r="159" spans="71:75">
      <c r="BU159" s="127"/>
    </row>
    <row r="160" spans="71:75">
      <c r="BU160" s="127"/>
    </row>
  </sheetData>
  <mergeCells count="5">
    <mergeCell ref="A30:A33"/>
    <mergeCell ref="B30:B33"/>
    <mergeCell ref="C30:C33"/>
    <mergeCell ref="D30:D33"/>
    <mergeCell ref="E30:E33"/>
  </mergeCells>
  <phoneticPr fontId="2"/>
  <pageMargins left="0.19685039370078741" right="0" top="0.39370078740157483" bottom="0.19685039370078741" header="0" footer="0"/>
  <pageSetup paperSize="9" scale="140" orientation="portrait" horizontalDpi="4294967294" r:id="rId1"/>
  <headerFooter alignWithMargins="0">
    <oddHeader>&amp;RNRC　一組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AT250"/>
  <sheetViews>
    <sheetView zoomScale="70" zoomScaleNormal="70" workbookViewId="0">
      <pane xSplit="2" ySplit="5" topLeftCell="D6" activePane="bottomRight" state="frozen"/>
      <selection pane="topRight" activeCell="C1" sqref="C1"/>
      <selection pane="bottomLeft" activeCell="A5" sqref="A5"/>
      <selection pane="bottomRight" activeCell="E6" sqref="E6:E7"/>
    </sheetView>
  </sheetViews>
  <sheetFormatPr defaultRowHeight="13.2"/>
  <cols>
    <col min="1" max="1" width="2.6640625" customWidth="1"/>
    <col min="2" max="2" width="3.33203125" customWidth="1"/>
    <col min="3" max="3" width="6.21875" hidden="1" customWidth="1"/>
    <col min="4" max="4" width="4.6640625" customWidth="1"/>
    <col min="5" max="5" width="15.6640625" style="1" customWidth="1"/>
    <col min="6" max="6" width="3.77734375" customWidth="1"/>
    <col min="7" max="7" width="5.77734375" customWidth="1"/>
    <col min="8" max="8" width="3.77734375" customWidth="1"/>
    <col min="9" max="9" width="5.77734375" customWidth="1"/>
    <col min="10" max="10" width="3.77734375" customWidth="1"/>
    <col min="11" max="11" width="5.77734375" customWidth="1"/>
    <col min="12" max="12" width="3.77734375" customWidth="1"/>
    <col min="13" max="13" width="5.77734375" customWidth="1"/>
    <col min="14" max="14" width="3.77734375" customWidth="1"/>
    <col min="15" max="15" width="5.77734375" customWidth="1"/>
    <col min="16" max="16" width="3.77734375" customWidth="1"/>
    <col min="17" max="17" width="5.77734375" customWidth="1"/>
    <col min="18" max="18" width="3.77734375" customWidth="1"/>
    <col min="19" max="19" width="5.77734375" customWidth="1"/>
    <col min="20" max="20" width="3.77734375" customWidth="1"/>
    <col min="21" max="21" width="5.77734375" customWidth="1"/>
    <col min="22" max="22" width="3.77734375" customWidth="1"/>
    <col min="23" max="23" width="5.77734375" customWidth="1"/>
    <col min="24" max="24" width="3.77734375" customWidth="1"/>
    <col min="25" max="25" width="5.77734375" customWidth="1"/>
    <col min="26" max="26" width="3.77734375" customWidth="1"/>
    <col min="27" max="27" width="5.77734375" customWidth="1"/>
    <col min="28" max="28" width="3.77734375" customWidth="1"/>
    <col min="29" max="29" width="5.77734375" customWidth="1"/>
    <col min="30" max="30" width="3.77734375" customWidth="1"/>
    <col min="31" max="31" width="5.77734375" customWidth="1"/>
    <col min="32" max="32" width="3.77734375" customWidth="1"/>
    <col min="33" max="33" width="5.77734375" customWidth="1"/>
    <col min="34" max="34" width="3.77734375" customWidth="1"/>
    <col min="35" max="35" width="5.77734375" customWidth="1"/>
    <col min="36" max="36" width="3.77734375" customWidth="1"/>
    <col min="37" max="37" width="5.77734375" customWidth="1"/>
    <col min="38" max="38" width="3.77734375" customWidth="1"/>
    <col min="39" max="39" width="5.77734375" customWidth="1"/>
    <col min="40" max="41" width="5.6640625" customWidth="1"/>
    <col min="42" max="42" width="10.21875" customWidth="1"/>
    <col min="43" max="43" width="8.6640625" customWidth="1"/>
    <col min="44" max="44" width="22" hidden="1" customWidth="1"/>
    <col min="45" max="45" width="5.33203125" customWidth="1"/>
    <col min="46" max="46" width="9" hidden="1" customWidth="1"/>
  </cols>
  <sheetData>
    <row r="1" spans="2:46" s="3" customFormat="1" ht="23.4">
      <c r="E1" s="22">
        <f>概要設定!B2</f>
        <v>2020</v>
      </c>
      <c r="F1" s="23" t="s">
        <v>9</v>
      </c>
      <c r="G1" s="23"/>
      <c r="H1" s="23"/>
      <c r="I1" s="23">
        <f>概要設定!D2</f>
        <v>6</v>
      </c>
      <c r="J1" s="23" t="s">
        <v>10</v>
      </c>
      <c r="K1" s="23"/>
      <c r="L1" s="15" t="s">
        <v>11</v>
      </c>
      <c r="M1" s="15"/>
      <c r="N1" s="15"/>
      <c r="O1" s="15"/>
      <c r="P1" s="169" t="str">
        <f>概要設定!B4</f>
        <v>対抗戦</v>
      </c>
      <c r="Q1" s="170"/>
      <c r="R1" s="170"/>
      <c r="S1" s="170"/>
      <c r="T1" s="170"/>
      <c r="U1" s="170"/>
    </row>
    <row r="2" spans="2:46" s="3" customFormat="1" ht="23.4">
      <c r="E2" s="4"/>
      <c r="F2" s="4"/>
      <c r="G2" s="4"/>
      <c r="H2" s="8">
        <f>COUNTA(E6:E29)</f>
        <v>10</v>
      </c>
      <c r="I2" s="8" t="s">
        <v>3</v>
      </c>
      <c r="J2" s="15"/>
      <c r="K2" s="24">
        <f>概要設定!B6</f>
        <v>180</v>
      </c>
      <c r="L2" s="4" t="s">
        <v>7</v>
      </c>
      <c r="O2" s="4"/>
      <c r="P2" s="4"/>
      <c r="Q2" s="4"/>
      <c r="T2" s="7" t="s">
        <v>12</v>
      </c>
      <c r="V2" s="180" t="str">
        <f>E1&amp;"/"&amp;I1&amp;"/"&amp;概要設定!F2</f>
        <v>2020/6/28</v>
      </c>
      <c r="W2" s="181"/>
      <c r="X2" s="181"/>
      <c r="Y2" s="181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47"/>
      <c r="AN2" s="48" t="s">
        <v>6</v>
      </c>
      <c r="AO2" s="191" t="str">
        <f>概要設定!B8</f>
        <v>トップガン</v>
      </c>
      <c r="AP2" s="192"/>
      <c r="AQ2" s="192"/>
      <c r="AR2" s="192"/>
      <c r="AS2" s="192"/>
    </row>
    <row r="3" spans="2:46" s="3" customFormat="1" ht="17.25" customHeight="1">
      <c r="E3" s="4"/>
      <c r="F3" s="4"/>
      <c r="G3" s="4"/>
      <c r="H3" s="8"/>
      <c r="I3" s="8"/>
      <c r="J3" s="15"/>
      <c r="K3" s="24"/>
      <c r="L3" s="4"/>
      <c r="O3" s="4"/>
      <c r="P3" s="4"/>
      <c r="Q3" s="4"/>
      <c r="T3" s="7"/>
      <c r="V3" s="43"/>
      <c r="W3" s="44"/>
      <c r="X3" s="44"/>
      <c r="Y3" s="44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32"/>
      <c r="AO3" s="45"/>
      <c r="AP3" s="46"/>
      <c r="AQ3" s="46"/>
      <c r="AR3" s="33"/>
      <c r="AS3" s="33"/>
    </row>
    <row r="4" spans="2:46" s="4" customFormat="1" ht="15.75" customHeight="1">
      <c r="B4" s="174" t="s">
        <v>59</v>
      </c>
      <c r="C4" s="42" t="s">
        <v>23</v>
      </c>
      <c r="D4" s="193" t="s">
        <v>34</v>
      </c>
      <c r="E4" s="118" t="s">
        <v>109</v>
      </c>
      <c r="F4" s="178">
        <v>1</v>
      </c>
      <c r="G4" s="179"/>
      <c r="H4" s="178">
        <v>2</v>
      </c>
      <c r="I4" s="179"/>
      <c r="J4" s="178">
        <v>3</v>
      </c>
      <c r="K4" s="179"/>
      <c r="L4" s="178">
        <v>4</v>
      </c>
      <c r="M4" s="179"/>
      <c r="N4" s="178">
        <v>5</v>
      </c>
      <c r="O4" s="179"/>
      <c r="P4" s="178">
        <v>6</v>
      </c>
      <c r="Q4" s="179"/>
      <c r="R4" s="178">
        <v>7</v>
      </c>
      <c r="S4" s="179"/>
      <c r="T4" s="178">
        <v>8</v>
      </c>
      <c r="U4" s="179"/>
      <c r="V4" s="178">
        <v>9</v>
      </c>
      <c r="W4" s="179"/>
      <c r="X4" s="178">
        <v>10</v>
      </c>
      <c r="Y4" s="179"/>
      <c r="Z4" s="178">
        <v>11</v>
      </c>
      <c r="AA4" s="179"/>
      <c r="AB4" s="178">
        <v>12</v>
      </c>
      <c r="AC4" s="179"/>
      <c r="AD4" s="178">
        <v>13</v>
      </c>
      <c r="AE4" s="179"/>
      <c r="AF4" s="178">
        <v>14</v>
      </c>
      <c r="AG4" s="179"/>
      <c r="AH4" s="178">
        <v>15</v>
      </c>
      <c r="AI4" s="179"/>
      <c r="AJ4" s="178">
        <v>16</v>
      </c>
      <c r="AK4" s="179"/>
      <c r="AL4" s="178">
        <v>17</v>
      </c>
      <c r="AM4" s="179"/>
      <c r="AN4" s="34"/>
      <c r="AO4" s="34"/>
      <c r="AP4" s="34"/>
      <c r="AQ4" s="34"/>
      <c r="AR4" s="34"/>
      <c r="AS4" s="34"/>
      <c r="AT4" s="34"/>
    </row>
    <row r="5" spans="2:46" ht="24.9" customHeight="1">
      <c r="B5" s="175"/>
      <c r="C5" s="42" t="s">
        <v>24</v>
      </c>
      <c r="D5" s="194"/>
      <c r="E5" s="31"/>
      <c r="F5" s="176" t="str">
        <f>IF($E6="","",$E6)</f>
        <v>山田　晃司</v>
      </c>
      <c r="G5" s="177"/>
      <c r="H5" s="176" t="str">
        <f>IF($E8="","",$E8)</f>
        <v>吉向　翔平</v>
      </c>
      <c r="I5" s="177"/>
      <c r="J5" s="176" t="str">
        <f>IF($E10="","",$E10)</f>
        <v>岩本　剛</v>
      </c>
      <c r="K5" s="177"/>
      <c r="L5" s="176" t="str">
        <f>IF($E12="","",$E12)</f>
        <v>井本　高史</v>
      </c>
      <c r="M5" s="177"/>
      <c r="N5" s="176" t="str">
        <f>IF($E14="","",$E14)</f>
        <v>白戸　玲人</v>
      </c>
      <c r="O5" s="177"/>
      <c r="P5" s="176" t="str">
        <f>IF($E16="","",$E16)</f>
        <v>長谷川　進</v>
      </c>
      <c r="Q5" s="177"/>
      <c r="R5" s="176" t="str">
        <f>IF($E18="","",$E18)</f>
        <v>宮野　早織</v>
      </c>
      <c r="S5" s="177"/>
      <c r="T5" s="176" t="str">
        <f>IF($E20="","",$E20)</f>
        <v>巽　大地</v>
      </c>
      <c r="U5" s="177"/>
      <c r="V5" s="176" t="str">
        <f>IF($E22="","",$E22)</f>
        <v>白戸　恭子</v>
      </c>
      <c r="W5" s="177"/>
      <c r="X5" s="176" t="str">
        <f>IF($E24="","",$E24)</f>
        <v>岡田　貴史</v>
      </c>
      <c r="Y5" s="177"/>
      <c r="Z5" s="176" t="str">
        <f>IF($E26="","",$E26)</f>
        <v/>
      </c>
      <c r="AA5" s="177"/>
      <c r="AB5" s="176" t="str">
        <f>IF($E28="","",$E28)</f>
        <v/>
      </c>
      <c r="AC5" s="177"/>
      <c r="AD5" s="176" t="str">
        <f>IF($E30="","",$E30)</f>
        <v/>
      </c>
      <c r="AE5" s="177"/>
      <c r="AF5" s="176" t="str">
        <f>IF($E32="","",$E32)</f>
        <v/>
      </c>
      <c r="AG5" s="177"/>
      <c r="AH5" s="182" t="str">
        <f>IF($E34="","",$E34)</f>
        <v/>
      </c>
      <c r="AI5" s="154"/>
      <c r="AJ5" s="182" t="str">
        <f>IF($E36="","",$E36)</f>
        <v/>
      </c>
      <c r="AK5" s="154"/>
      <c r="AL5" s="182" t="str">
        <f>IF($E38="","",$E38)</f>
        <v/>
      </c>
      <c r="AM5" s="154"/>
      <c r="AN5" s="37" t="s">
        <v>0</v>
      </c>
      <c r="AO5" s="38" t="s">
        <v>1</v>
      </c>
      <c r="AP5" s="38" t="s">
        <v>2</v>
      </c>
      <c r="AQ5" s="38" t="s">
        <v>4</v>
      </c>
      <c r="AR5" s="5" t="s">
        <v>8</v>
      </c>
      <c r="AS5" s="5" t="s">
        <v>5</v>
      </c>
      <c r="AT5" s="38" t="s">
        <v>31</v>
      </c>
    </row>
    <row r="6" spans="2:46" s="2" customFormat="1" ht="12.9" customHeight="1">
      <c r="B6" s="171">
        <v>1</v>
      </c>
      <c r="C6" s="39">
        <f>IF($E6="","",INDEX(概要設定!$J$2:$K$21,MATCH($E6, 概要設定!$J$2:$J$21,0),2))</f>
        <v>0</v>
      </c>
      <c r="D6" s="172" t="str">
        <f>IF($C6="-","△","")</f>
        <v/>
      </c>
      <c r="E6" s="163" t="s">
        <v>185</v>
      </c>
      <c r="F6" s="49"/>
      <c r="G6" s="50"/>
      <c r="H6" s="25"/>
      <c r="I6" s="26"/>
      <c r="J6" s="25"/>
      <c r="K6" s="26"/>
      <c r="L6" s="25"/>
      <c r="M6" s="26"/>
      <c r="N6" s="25"/>
      <c r="O6" s="26"/>
      <c r="P6" s="25"/>
      <c r="Q6" s="26"/>
      <c r="R6" s="25"/>
      <c r="S6" s="26"/>
      <c r="T6" s="25"/>
      <c r="U6" s="26">
        <v>113</v>
      </c>
      <c r="V6" s="25"/>
      <c r="W6" s="26">
        <v>102</v>
      </c>
      <c r="X6" s="25"/>
      <c r="Y6" s="26"/>
      <c r="Z6" s="25"/>
      <c r="AA6" s="26"/>
      <c r="AB6" s="25"/>
      <c r="AC6" s="26"/>
      <c r="AD6" s="25"/>
      <c r="AE6" s="26"/>
      <c r="AF6" s="25"/>
      <c r="AG6" s="26"/>
      <c r="AH6" s="25"/>
      <c r="AI6" s="26"/>
      <c r="AJ6" s="25"/>
      <c r="AK6" s="26"/>
      <c r="AL6" s="25"/>
      <c r="AM6" s="26"/>
      <c r="AN6" s="183">
        <f>IF(E6="","",COUNTIF($F7:AL7,"w"))</f>
        <v>6</v>
      </c>
      <c r="AO6" s="185">
        <f>IF(E6="","",COUNTIF(F7:AL7,"&gt;=0"))</f>
        <v>0</v>
      </c>
      <c r="AP6" s="185">
        <f>IF(E6="","",INT((SUM(F7:AM7)+($C7*AN6))*$K$2/$C7))</f>
        <v>1080</v>
      </c>
      <c r="AQ6" s="186">
        <f>IF($E6="","",SUM(F$7:F$39))</f>
        <v>473</v>
      </c>
      <c r="AR6" s="188">
        <f>IF(E6="","",AN6*100000000+AP6*10000-AQ6)</f>
        <v>610799527</v>
      </c>
      <c r="AS6" s="156">
        <f>IF(E6="","",RANK(AR6,$AR$6:$AR$39)+COUNTIF($AR$6:AR6,AR6)-1)</f>
        <v>1</v>
      </c>
      <c r="AT6" s="189">
        <f>MAX($G6:$AM6)</f>
        <v>113</v>
      </c>
    </row>
    <row r="7" spans="2:46" s="3" customFormat="1" ht="24" customHeight="1">
      <c r="B7" s="171"/>
      <c r="C7" s="36">
        <f>IF($E6="","",IF($C6&lt;&gt;"-",概要設定!$B$6,INDEX(概要設定!$L$2:$M$6,MATCH(概要設定!$B$6, 概要設定!$L$2:$L$6,0),2)))</f>
        <v>180</v>
      </c>
      <c r="D7" s="173"/>
      <c r="E7" s="164"/>
      <c r="F7" s="160"/>
      <c r="G7" s="159"/>
      <c r="H7" s="158"/>
      <c r="I7" s="159"/>
      <c r="J7" s="158"/>
      <c r="K7" s="159"/>
      <c r="L7" s="158"/>
      <c r="M7" s="159"/>
      <c r="N7" s="158" t="s">
        <v>270</v>
      </c>
      <c r="O7" s="159"/>
      <c r="P7" s="158" t="s">
        <v>270</v>
      </c>
      <c r="Q7" s="159"/>
      <c r="R7" s="158" t="s">
        <v>270</v>
      </c>
      <c r="S7" s="159"/>
      <c r="T7" s="158" t="s">
        <v>270</v>
      </c>
      <c r="U7" s="159"/>
      <c r="V7" s="158" t="s">
        <v>270</v>
      </c>
      <c r="W7" s="159"/>
      <c r="X7" s="158" t="s">
        <v>270</v>
      </c>
      <c r="Y7" s="159"/>
      <c r="Z7" s="158"/>
      <c r="AA7" s="159"/>
      <c r="AB7" s="158"/>
      <c r="AC7" s="159"/>
      <c r="AD7" s="158"/>
      <c r="AE7" s="159"/>
      <c r="AF7" s="158"/>
      <c r="AG7" s="159"/>
      <c r="AH7" s="158"/>
      <c r="AI7" s="159"/>
      <c r="AJ7" s="158"/>
      <c r="AK7" s="159"/>
      <c r="AL7" s="158"/>
      <c r="AM7" s="159"/>
      <c r="AN7" s="184"/>
      <c r="AO7" s="173"/>
      <c r="AP7" s="173"/>
      <c r="AQ7" s="187"/>
      <c r="AR7" s="187"/>
      <c r="AS7" s="157"/>
      <c r="AT7" s="190"/>
    </row>
    <row r="8" spans="2:46" s="2" customFormat="1" ht="12.9" customHeight="1">
      <c r="B8" s="171">
        <v>2</v>
      </c>
      <c r="C8" s="39">
        <f>IF($E8="","",INDEX(概要設定!$J$2:$K$21,MATCH($E8, 概要設定!$J$2:$J$21,0),2))</f>
        <v>0</v>
      </c>
      <c r="D8" s="172" t="str">
        <f t="shared" ref="D8" si="0">IF($C8="-","△","")</f>
        <v/>
      </c>
      <c r="E8" s="165" t="s">
        <v>169</v>
      </c>
      <c r="F8" s="25"/>
      <c r="G8" s="26"/>
      <c r="H8" s="49"/>
      <c r="I8" s="50"/>
      <c r="J8" s="25"/>
      <c r="K8" s="26"/>
      <c r="L8" s="25"/>
      <c r="M8" s="26"/>
      <c r="N8" s="25"/>
      <c r="O8" s="26"/>
      <c r="P8" s="25"/>
      <c r="Q8" s="26"/>
      <c r="R8" s="25"/>
      <c r="S8" s="26"/>
      <c r="T8" s="25"/>
      <c r="U8" s="26"/>
      <c r="V8" s="25"/>
      <c r="W8" s="26"/>
      <c r="X8" s="25"/>
      <c r="Y8" s="26"/>
      <c r="Z8" s="25"/>
      <c r="AA8" s="26"/>
      <c r="AB8" s="25"/>
      <c r="AC8" s="26"/>
      <c r="AD8" s="25"/>
      <c r="AE8" s="26"/>
      <c r="AF8" s="25"/>
      <c r="AG8" s="26"/>
      <c r="AH8" s="25"/>
      <c r="AI8" s="26"/>
      <c r="AJ8" s="25"/>
      <c r="AK8" s="26"/>
      <c r="AL8" s="25"/>
      <c r="AM8" s="26"/>
      <c r="AN8" s="183">
        <f>IF(E8="","",COUNTIF($F9:AL9,"w"))</f>
        <v>4</v>
      </c>
      <c r="AO8" s="185">
        <f t="shared" ref="AO8" si="1">IF(E8="","",COUNTIF(F9:AL9,"&gt;=0"))</f>
        <v>2</v>
      </c>
      <c r="AP8" s="185">
        <f t="shared" ref="AP8" si="2">IF(E8="","",INT((SUM(F9:AM9)+($C9*AN8))*$K$2/$C9))</f>
        <v>1000</v>
      </c>
      <c r="AQ8" s="186">
        <f>IF($E8="","",SUM(H$7:H$39))</f>
        <v>354</v>
      </c>
      <c r="AR8" s="188">
        <f t="shared" ref="AR8" si="3">IF(E8="","",AN8*100000000+AP8*10000-AQ8)</f>
        <v>409999646</v>
      </c>
      <c r="AS8" s="156">
        <f>IF(E8="","",RANK(AR8,$AR$6:$AR$39)+COUNTIF($AR$6:AR8,AR8)-1)</f>
        <v>3</v>
      </c>
      <c r="AT8" s="189">
        <f t="shared" ref="AT8" si="4">MAX($G8:$AM8)</f>
        <v>0</v>
      </c>
    </row>
    <row r="9" spans="2:46" s="3" customFormat="1" ht="24" customHeight="1">
      <c r="B9" s="171"/>
      <c r="C9" s="36">
        <f>IF($E8="","",IF($C8&lt;&gt;"-",概要設定!$B$6,INDEX(概要設定!$L$2:$M$6,MATCH(概要設定!$B$6, 概要設定!$L$2:$L$6,0),2)))</f>
        <v>180</v>
      </c>
      <c r="D9" s="173"/>
      <c r="E9" s="166"/>
      <c r="F9" s="158"/>
      <c r="G9" s="159"/>
      <c r="H9" s="160"/>
      <c r="I9" s="159"/>
      <c r="J9" s="158">
        <v>120</v>
      </c>
      <c r="K9" s="159"/>
      <c r="L9" s="158"/>
      <c r="M9" s="159"/>
      <c r="N9" s="158" t="s">
        <v>270</v>
      </c>
      <c r="O9" s="159"/>
      <c r="P9" s="158"/>
      <c r="Q9" s="159"/>
      <c r="R9" s="158" t="s">
        <v>270</v>
      </c>
      <c r="S9" s="159"/>
      <c r="T9" s="158" t="s">
        <v>270</v>
      </c>
      <c r="U9" s="159"/>
      <c r="V9" s="158">
        <v>160</v>
      </c>
      <c r="W9" s="159"/>
      <c r="X9" s="158" t="s">
        <v>270</v>
      </c>
      <c r="Y9" s="159"/>
      <c r="Z9" s="158"/>
      <c r="AA9" s="159"/>
      <c r="AB9" s="158"/>
      <c r="AC9" s="159"/>
      <c r="AD9" s="158"/>
      <c r="AE9" s="159"/>
      <c r="AF9" s="158"/>
      <c r="AG9" s="159"/>
      <c r="AH9" s="158"/>
      <c r="AI9" s="159"/>
      <c r="AJ9" s="158"/>
      <c r="AK9" s="159"/>
      <c r="AL9" s="158"/>
      <c r="AM9" s="159"/>
      <c r="AN9" s="184"/>
      <c r="AO9" s="173"/>
      <c r="AP9" s="173"/>
      <c r="AQ9" s="187"/>
      <c r="AR9" s="187"/>
      <c r="AS9" s="157"/>
      <c r="AT9" s="190"/>
    </row>
    <row r="10" spans="2:46" s="2" customFormat="1" ht="12.9" customHeight="1">
      <c r="B10" s="171">
        <v>3</v>
      </c>
      <c r="C10" s="39">
        <f>IF($E10="","",INDEX(概要設定!$J$2:$K$21,MATCH($E10, 概要設定!$J$2:$J$21,0),2))</f>
        <v>0</v>
      </c>
      <c r="D10" s="172" t="str">
        <f t="shared" ref="D10" si="5">IF($C10="-","△","")</f>
        <v/>
      </c>
      <c r="E10" s="163" t="s">
        <v>191</v>
      </c>
      <c r="F10" s="25"/>
      <c r="G10" s="26"/>
      <c r="H10" s="25"/>
      <c r="I10" s="26">
        <v>105</v>
      </c>
      <c r="J10" s="49"/>
      <c r="K10" s="50"/>
      <c r="L10" s="25"/>
      <c r="M10" s="26"/>
      <c r="N10" s="25"/>
      <c r="O10" s="26"/>
      <c r="P10" s="25"/>
      <c r="Q10" s="26"/>
      <c r="R10" s="25"/>
      <c r="S10" s="26">
        <v>119</v>
      </c>
      <c r="T10" s="25"/>
      <c r="U10" s="26"/>
      <c r="V10" s="25"/>
      <c r="W10" s="26"/>
      <c r="X10" s="25"/>
      <c r="Y10" s="26"/>
      <c r="Z10" s="25"/>
      <c r="AA10" s="26"/>
      <c r="AB10" s="25"/>
      <c r="AC10" s="26"/>
      <c r="AD10" s="25"/>
      <c r="AE10" s="26"/>
      <c r="AF10" s="25"/>
      <c r="AG10" s="26"/>
      <c r="AH10" s="25"/>
      <c r="AI10" s="26"/>
      <c r="AJ10" s="25"/>
      <c r="AK10" s="26"/>
      <c r="AL10" s="25"/>
      <c r="AM10" s="26"/>
      <c r="AN10" s="183">
        <f>IF(E10="","",COUNTIF($F11:AL11,"w"))</f>
        <v>4</v>
      </c>
      <c r="AO10" s="185">
        <f t="shared" ref="AO10" si="6">IF(E10="","",COUNTIF(F11:AL11,"&gt;=0"))</f>
        <v>2</v>
      </c>
      <c r="AP10" s="185">
        <f t="shared" ref="AP10" si="7">IF(E10="","",INT((SUM(F11:AM11)+($C11*AN10))*$K$2/$C11))</f>
        <v>1001</v>
      </c>
      <c r="AQ10" s="186">
        <f>IF($E10="","",SUM(J$7:J$39))</f>
        <v>320</v>
      </c>
      <c r="AR10" s="188">
        <f t="shared" ref="AR10" si="8">IF(E10="","",AN10*100000000+AP10*10000-AQ10)</f>
        <v>410009680</v>
      </c>
      <c r="AS10" s="156">
        <f>IF(E10="","",RANK(AR10,$AR$6:$AR$39)+COUNTIF($AR$6:AR10,AR10)-1)</f>
        <v>2</v>
      </c>
      <c r="AT10" s="189">
        <f t="shared" ref="AT10" si="9">MAX($G10:$AM10)</f>
        <v>119</v>
      </c>
    </row>
    <row r="11" spans="2:46" s="3" customFormat="1" ht="24" customHeight="1">
      <c r="B11" s="171"/>
      <c r="C11" s="36">
        <f>IF($E10="","",IF($C10&lt;&gt;"-",概要設定!$B$6,INDEX(概要設定!$L$2:$M$6,MATCH(概要設定!$B$6, 概要設定!$L$2:$L$6,0),2)))</f>
        <v>180</v>
      </c>
      <c r="D11" s="173"/>
      <c r="E11" s="164"/>
      <c r="F11" s="158"/>
      <c r="G11" s="159"/>
      <c r="H11" s="158" t="s">
        <v>270</v>
      </c>
      <c r="I11" s="159"/>
      <c r="J11" s="160"/>
      <c r="K11" s="159"/>
      <c r="L11" s="158" t="s">
        <v>270</v>
      </c>
      <c r="M11" s="159"/>
      <c r="N11" s="158"/>
      <c r="O11" s="159"/>
      <c r="P11" s="158" t="s">
        <v>270</v>
      </c>
      <c r="Q11" s="159"/>
      <c r="R11" s="158">
        <v>162</v>
      </c>
      <c r="S11" s="159"/>
      <c r="T11" s="158">
        <v>119</v>
      </c>
      <c r="U11" s="159"/>
      <c r="V11" s="158" t="s">
        <v>270</v>
      </c>
      <c r="W11" s="159"/>
      <c r="X11" s="158"/>
      <c r="Y11" s="159"/>
      <c r="Z11" s="158"/>
      <c r="AA11" s="159"/>
      <c r="AB11" s="158"/>
      <c r="AC11" s="159"/>
      <c r="AD11" s="158"/>
      <c r="AE11" s="159"/>
      <c r="AF11" s="158"/>
      <c r="AG11" s="159"/>
      <c r="AH11" s="158"/>
      <c r="AI11" s="159"/>
      <c r="AJ11" s="158"/>
      <c r="AK11" s="159"/>
      <c r="AL11" s="158"/>
      <c r="AM11" s="159"/>
      <c r="AN11" s="184"/>
      <c r="AO11" s="173"/>
      <c r="AP11" s="173"/>
      <c r="AQ11" s="187"/>
      <c r="AR11" s="187"/>
      <c r="AS11" s="157"/>
      <c r="AT11" s="190"/>
    </row>
    <row r="12" spans="2:46" s="2" customFormat="1" ht="12.9" customHeight="1">
      <c r="B12" s="171">
        <v>4</v>
      </c>
      <c r="C12" s="39">
        <f>IF($E12="","",INDEX(概要設定!$J$2:$K$21,MATCH($E12, 概要設定!$J$2:$J$21,0),2))</f>
        <v>0</v>
      </c>
      <c r="D12" s="172" t="str">
        <f t="shared" ref="D12" si="10">IF($C12="-","△","")</f>
        <v/>
      </c>
      <c r="E12" s="163" t="s">
        <v>235</v>
      </c>
      <c r="F12" s="25"/>
      <c r="G12" s="26"/>
      <c r="H12" s="25"/>
      <c r="I12" s="26"/>
      <c r="J12" s="25"/>
      <c r="K12" s="26"/>
      <c r="L12" s="49"/>
      <c r="M12" s="50"/>
      <c r="N12" s="25"/>
      <c r="O12" s="26"/>
      <c r="P12" s="25"/>
      <c r="Q12" s="26"/>
      <c r="R12" s="25"/>
      <c r="S12" s="26"/>
      <c r="T12" s="25"/>
      <c r="U12" s="26"/>
      <c r="V12" s="25"/>
      <c r="W12" s="26"/>
      <c r="X12" s="25"/>
      <c r="Y12" s="26"/>
      <c r="Z12" s="25"/>
      <c r="AA12" s="26"/>
      <c r="AB12" s="25"/>
      <c r="AC12" s="26"/>
      <c r="AD12" s="25"/>
      <c r="AE12" s="26"/>
      <c r="AF12" s="25"/>
      <c r="AG12" s="26"/>
      <c r="AH12" s="25"/>
      <c r="AI12" s="26"/>
      <c r="AJ12" s="25"/>
      <c r="AK12" s="26"/>
      <c r="AL12" s="25"/>
      <c r="AM12" s="26"/>
      <c r="AN12" s="183">
        <f>IF(E12="","",COUNTIF($F13:AL13,"w"))</f>
        <v>2</v>
      </c>
      <c r="AO12" s="185">
        <f t="shared" ref="AO12" si="11">IF(E12="","",COUNTIF(F13:AL13,"&gt;=0"))</f>
        <v>4</v>
      </c>
      <c r="AP12" s="185">
        <f t="shared" ref="AP12" si="12">IF(E12="","",INT((SUM(F13:AM13)+($C13*AN12))*$K$2/$C13))</f>
        <v>701</v>
      </c>
      <c r="AQ12" s="186">
        <f>IF($E12="","",SUM(L$7:L$39))</f>
        <v>250</v>
      </c>
      <c r="AR12" s="188">
        <f t="shared" ref="AR12" si="13">IF(E12="","",AN12*100000000+AP12*10000-AQ12)</f>
        <v>207009750</v>
      </c>
      <c r="AS12" s="156">
        <f>IF(E12="","",RANK(AR12,$AR$6:$AR$39)+COUNTIF($AR$6:AR12,AR12)-1)</f>
        <v>8</v>
      </c>
      <c r="AT12" s="189">
        <f t="shared" ref="AT12" si="14">MAX($G12:$AM12)</f>
        <v>0</v>
      </c>
    </row>
    <row r="13" spans="2:46" s="3" customFormat="1" ht="24" customHeight="1">
      <c r="B13" s="171"/>
      <c r="C13" s="36">
        <f>IF($E12="","",IF($C12&lt;&gt;"-",概要設定!$B$6,INDEX(概要設定!$L$2:$M$6,MATCH(概要設定!$B$6, 概要設定!$L$2:$L$6,0),2)))</f>
        <v>180</v>
      </c>
      <c r="D13" s="173"/>
      <c r="E13" s="164"/>
      <c r="F13" s="158"/>
      <c r="G13" s="159"/>
      <c r="H13" s="158"/>
      <c r="I13" s="159"/>
      <c r="J13" s="158">
        <v>146</v>
      </c>
      <c r="K13" s="159"/>
      <c r="L13" s="160"/>
      <c r="M13" s="159"/>
      <c r="N13" s="158">
        <v>24</v>
      </c>
      <c r="O13" s="159"/>
      <c r="P13" s="158">
        <v>116</v>
      </c>
      <c r="Q13" s="159"/>
      <c r="R13" s="158" t="s">
        <v>270</v>
      </c>
      <c r="S13" s="159"/>
      <c r="T13" s="158">
        <v>55</v>
      </c>
      <c r="U13" s="159"/>
      <c r="V13" s="158"/>
      <c r="W13" s="159"/>
      <c r="X13" s="158" t="s">
        <v>270</v>
      </c>
      <c r="Y13" s="159"/>
      <c r="Z13" s="158"/>
      <c r="AA13" s="159"/>
      <c r="AB13" s="158"/>
      <c r="AC13" s="159"/>
      <c r="AD13" s="158"/>
      <c r="AE13" s="159"/>
      <c r="AF13" s="158"/>
      <c r="AG13" s="159"/>
      <c r="AH13" s="158"/>
      <c r="AI13" s="159"/>
      <c r="AJ13" s="158"/>
      <c r="AK13" s="159"/>
      <c r="AL13" s="158"/>
      <c r="AM13" s="159"/>
      <c r="AN13" s="184"/>
      <c r="AO13" s="173"/>
      <c r="AP13" s="173"/>
      <c r="AQ13" s="187"/>
      <c r="AR13" s="187"/>
      <c r="AS13" s="157"/>
      <c r="AT13" s="190"/>
    </row>
    <row r="14" spans="2:46" s="2" customFormat="1" ht="12.9" customHeight="1">
      <c r="B14" s="171">
        <v>5</v>
      </c>
      <c r="C14" s="39">
        <f>IF($E14="","",INDEX(概要設定!$J$2:$K$21,MATCH($E14, 概要設定!$J$2:$J$21,0),2))</f>
        <v>0</v>
      </c>
      <c r="D14" s="172" t="str">
        <f t="shared" ref="D14" si="15">IF($C14="-","△","")</f>
        <v/>
      </c>
      <c r="E14" s="163" t="s">
        <v>170</v>
      </c>
      <c r="F14" s="25"/>
      <c r="G14" s="26"/>
      <c r="H14" s="25"/>
      <c r="I14" s="26"/>
      <c r="J14" s="25"/>
      <c r="K14" s="26"/>
      <c r="L14" s="25"/>
      <c r="M14" s="26"/>
      <c r="N14" s="49"/>
      <c r="O14" s="50"/>
      <c r="P14" s="25"/>
      <c r="Q14" s="26"/>
      <c r="R14" s="25"/>
      <c r="S14" s="26"/>
      <c r="T14" s="25"/>
      <c r="U14" s="26"/>
      <c r="V14" s="25"/>
      <c r="W14" s="26"/>
      <c r="X14" s="25"/>
      <c r="Y14" s="26"/>
      <c r="Z14" s="25"/>
      <c r="AA14" s="26"/>
      <c r="AB14" s="25"/>
      <c r="AC14" s="26"/>
      <c r="AD14" s="25"/>
      <c r="AE14" s="26"/>
      <c r="AF14" s="25"/>
      <c r="AG14" s="26"/>
      <c r="AH14" s="25"/>
      <c r="AI14" s="26"/>
      <c r="AJ14" s="25"/>
      <c r="AK14" s="26"/>
      <c r="AL14" s="25"/>
      <c r="AM14" s="26"/>
      <c r="AN14" s="183">
        <f>IF(E14="","",COUNTIF($F15:AL15,"w"))</f>
        <v>3</v>
      </c>
      <c r="AO14" s="185">
        <f t="shared" ref="AO14" si="16">IF(E14="","",COUNTIF(F15:AL15,"&gt;=0"))</f>
        <v>3</v>
      </c>
      <c r="AP14" s="185">
        <f t="shared" ref="AP14" si="17">IF(E14="","",INT((SUM(F15:AM15)+($C15*AN14))*$K$2/$C15))</f>
        <v>770</v>
      </c>
      <c r="AQ14" s="186">
        <f>IF($E14="","",SUM(N$7:N$39))</f>
        <v>109</v>
      </c>
      <c r="AR14" s="188">
        <f t="shared" ref="AR14" si="18">IF(E14="","",AN14*100000000+AP14*10000-AQ14)</f>
        <v>307699891</v>
      </c>
      <c r="AS14" s="156">
        <f>IF(E14="","",RANK(AR14,$AR$6:$AR$39)+COUNTIF($AR$6:AR14,AR14)-1)</f>
        <v>5</v>
      </c>
      <c r="AT14" s="189">
        <f t="shared" ref="AT14" si="19">MAX($G14:$AM14)</f>
        <v>0</v>
      </c>
    </row>
    <row r="15" spans="2:46" s="3" customFormat="1" ht="24" customHeight="1">
      <c r="B15" s="171"/>
      <c r="C15" s="36">
        <f>IF($E14="","",IF($C14&lt;&gt;"-",概要設定!$B$6,INDEX(概要設定!$L$2:$M$6,MATCH(概要設定!$B$6, 概要設定!$L$2:$L$6,0),2)))</f>
        <v>180</v>
      </c>
      <c r="D15" s="173"/>
      <c r="E15" s="164"/>
      <c r="F15" s="158">
        <v>104</v>
      </c>
      <c r="G15" s="159"/>
      <c r="H15" s="158">
        <v>111</v>
      </c>
      <c r="I15" s="159"/>
      <c r="J15" s="158"/>
      <c r="K15" s="159"/>
      <c r="L15" s="158" t="s">
        <v>270</v>
      </c>
      <c r="M15" s="159"/>
      <c r="N15" s="160"/>
      <c r="O15" s="159"/>
      <c r="P15" s="158">
        <v>15</v>
      </c>
      <c r="Q15" s="159"/>
      <c r="R15" s="158" t="s">
        <v>270</v>
      </c>
      <c r="S15" s="159"/>
      <c r="T15" s="158"/>
      <c r="U15" s="159"/>
      <c r="V15" s="158" t="s">
        <v>270</v>
      </c>
      <c r="W15" s="159"/>
      <c r="X15" s="158"/>
      <c r="Y15" s="159"/>
      <c r="Z15" s="158"/>
      <c r="AA15" s="159"/>
      <c r="AB15" s="158"/>
      <c r="AC15" s="159"/>
      <c r="AD15" s="158"/>
      <c r="AE15" s="159"/>
      <c r="AF15" s="158"/>
      <c r="AG15" s="159"/>
      <c r="AH15" s="158"/>
      <c r="AI15" s="159"/>
      <c r="AJ15" s="158"/>
      <c r="AK15" s="159"/>
      <c r="AL15" s="158"/>
      <c r="AM15" s="159"/>
      <c r="AN15" s="184"/>
      <c r="AO15" s="173"/>
      <c r="AP15" s="173"/>
      <c r="AQ15" s="187"/>
      <c r="AR15" s="187"/>
      <c r="AS15" s="157"/>
      <c r="AT15" s="190"/>
    </row>
    <row r="16" spans="2:46" s="2" customFormat="1" ht="12.9" customHeight="1">
      <c r="B16" s="171">
        <v>6</v>
      </c>
      <c r="C16" s="39">
        <f>IF($E16="","",INDEX(概要設定!$J$2:$K$21,MATCH($E16, 概要設定!$J$2:$J$21,0),2))</f>
        <v>0</v>
      </c>
      <c r="D16" s="172" t="str">
        <f t="shared" ref="D16" si="20">IF($C16="-","△","")</f>
        <v/>
      </c>
      <c r="E16" s="163" t="s">
        <v>173</v>
      </c>
      <c r="F16" s="25"/>
      <c r="G16" s="26"/>
      <c r="H16" s="25"/>
      <c r="I16" s="26"/>
      <c r="J16" s="25"/>
      <c r="K16" s="26"/>
      <c r="L16" s="25"/>
      <c r="M16" s="26"/>
      <c r="N16" s="25"/>
      <c r="O16" s="26"/>
      <c r="P16" s="49"/>
      <c r="Q16" s="50"/>
      <c r="R16" s="25"/>
      <c r="S16" s="26"/>
      <c r="T16" s="25"/>
      <c r="U16" s="26"/>
      <c r="V16" s="25"/>
      <c r="W16" s="26"/>
      <c r="X16" s="25"/>
      <c r="Y16" s="26"/>
      <c r="Z16" s="25"/>
      <c r="AA16" s="26"/>
      <c r="AB16" s="25"/>
      <c r="AC16" s="26"/>
      <c r="AD16" s="25"/>
      <c r="AE16" s="26"/>
      <c r="AF16" s="25"/>
      <c r="AG16" s="26"/>
      <c r="AH16" s="25"/>
      <c r="AI16" s="26"/>
      <c r="AJ16" s="25"/>
      <c r="AK16" s="26"/>
      <c r="AL16" s="25"/>
      <c r="AM16" s="26"/>
      <c r="AN16" s="183">
        <f>IF(E16="","",COUNTIF($F17:AL17,"w"))</f>
        <v>3</v>
      </c>
      <c r="AO16" s="185">
        <f t="shared" ref="AO16" si="21">IF(E16="","",COUNTIF(F17:AL17,"&gt;=0"))</f>
        <v>3</v>
      </c>
      <c r="AP16" s="185">
        <f t="shared" ref="AP16" si="22">IF(E16="","",INT((SUM(F17:AM17)+($C17*AN16))*$K$2/$C17))</f>
        <v>737</v>
      </c>
      <c r="AQ16" s="186">
        <f>IF($E16="","",SUM(P$7:P$39))</f>
        <v>287</v>
      </c>
      <c r="AR16" s="188">
        <f t="shared" ref="AR16" si="23">IF(E16="","",AN16*100000000+AP16*10000-AQ16)</f>
        <v>307369713</v>
      </c>
      <c r="AS16" s="156">
        <f>IF(E16="","",RANK(AR16,$AR$6:$AR$39)+COUNTIF($AR$6:AR16,AR16)-1)</f>
        <v>6</v>
      </c>
      <c r="AT16" s="189">
        <f t="shared" ref="AT16" si="24">MAX($G16:$AM16)</f>
        <v>0</v>
      </c>
    </row>
    <row r="17" spans="2:46" s="3" customFormat="1" ht="24" customHeight="1">
      <c r="B17" s="171"/>
      <c r="C17" s="36">
        <f>IF($E16="","",IF($C16&lt;&gt;"-",概要設定!$B$6,INDEX(概要設定!$L$2:$M$6,MATCH(概要設定!$B$6, 概要設定!$L$2:$L$6,0),2)))</f>
        <v>180</v>
      </c>
      <c r="D17" s="173"/>
      <c r="E17" s="164"/>
      <c r="F17" s="158">
        <v>135</v>
      </c>
      <c r="G17" s="159"/>
      <c r="H17" s="158"/>
      <c r="I17" s="159"/>
      <c r="J17" s="158">
        <v>43</v>
      </c>
      <c r="K17" s="159"/>
      <c r="L17" s="158" t="s">
        <v>270</v>
      </c>
      <c r="M17" s="159"/>
      <c r="N17" s="158" t="s">
        <v>270</v>
      </c>
      <c r="O17" s="159"/>
      <c r="P17" s="160"/>
      <c r="Q17" s="159"/>
      <c r="R17" s="158"/>
      <c r="S17" s="159"/>
      <c r="T17" s="158">
        <v>19</v>
      </c>
      <c r="U17" s="159"/>
      <c r="V17" s="158"/>
      <c r="W17" s="159"/>
      <c r="X17" s="158" t="s">
        <v>270</v>
      </c>
      <c r="Y17" s="159"/>
      <c r="Z17" s="158"/>
      <c r="AA17" s="159"/>
      <c r="AB17" s="158"/>
      <c r="AC17" s="159"/>
      <c r="AD17" s="158"/>
      <c r="AE17" s="159"/>
      <c r="AF17" s="158"/>
      <c r="AG17" s="159"/>
      <c r="AH17" s="158"/>
      <c r="AI17" s="159"/>
      <c r="AJ17" s="158"/>
      <c r="AK17" s="159"/>
      <c r="AL17" s="158"/>
      <c r="AM17" s="159"/>
      <c r="AN17" s="184"/>
      <c r="AO17" s="173"/>
      <c r="AP17" s="173"/>
      <c r="AQ17" s="187"/>
      <c r="AR17" s="187"/>
      <c r="AS17" s="157"/>
      <c r="AT17" s="190"/>
    </row>
    <row r="18" spans="2:46" s="2" customFormat="1" ht="12.9" customHeight="1">
      <c r="B18" s="171">
        <v>7</v>
      </c>
      <c r="C18" s="39" t="str">
        <f>IF($E18="","",INDEX(概要設定!$J$2:$K$21,MATCH($E18, 概要設定!$J$2:$J$21,0),2))</f>
        <v>-</v>
      </c>
      <c r="D18" s="172" t="str">
        <f t="shared" ref="D18" si="25">IF($C18="-","△","")</f>
        <v>△</v>
      </c>
      <c r="E18" s="163" t="s">
        <v>190</v>
      </c>
      <c r="F18" s="25"/>
      <c r="G18" s="26"/>
      <c r="H18" s="25"/>
      <c r="I18" s="26"/>
      <c r="J18" s="25"/>
      <c r="K18" s="26"/>
      <c r="L18" s="25"/>
      <c r="M18" s="26"/>
      <c r="N18" s="25"/>
      <c r="O18" s="26"/>
      <c r="P18" s="25"/>
      <c r="Q18" s="26"/>
      <c r="R18" s="49"/>
      <c r="S18" s="50"/>
      <c r="T18" s="25"/>
      <c r="U18" s="26"/>
      <c r="V18" s="25"/>
      <c r="W18" s="26"/>
      <c r="X18" s="25"/>
      <c r="Y18" s="26"/>
      <c r="Z18" s="25"/>
      <c r="AA18" s="26"/>
      <c r="AB18" s="25"/>
      <c r="AC18" s="26"/>
      <c r="AD18" s="25"/>
      <c r="AE18" s="26"/>
      <c r="AF18" s="25"/>
      <c r="AG18" s="26"/>
      <c r="AH18" s="25"/>
      <c r="AI18" s="26"/>
      <c r="AJ18" s="25"/>
      <c r="AK18" s="26"/>
      <c r="AL18" s="25"/>
      <c r="AM18" s="26"/>
      <c r="AN18" s="183">
        <f>IF(E18="","",COUNTIF($F19:AL19,"w"))</f>
        <v>1</v>
      </c>
      <c r="AO18" s="185">
        <f t="shared" ref="AO18" si="26">IF(E18="","",COUNTIF(F19:AL19,"&gt;=0"))</f>
        <v>5</v>
      </c>
      <c r="AP18" s="185">
        <f>IF(E18="","",INT((SUM(F19:AM19)+($C19*AN18))*$K$2/$C19))</f>
        <v>618</v>
      </c>
      <c r="AQ18" s="186">
        <f>IF($E18="","",SUM(R$7:R$39))</f>
        <v>162</v>
      </c>
      <c r="AR18" s="188">
        <f t="shared" ref="AR18" si="27">IF(E18="","",AN18*100000000+AP18*10000-AQ18)</f>
        <v>106179838</v>
      </c>
      <c r="AS18" s="156">
        <f>IF(E18="","",RANK(AR18,$AR$6:$AR$39)+COUNTIF($AR$6:AR18,AR18)-1)</f>
        <v>9</v>
      </c>
      <c r="AT18" s="189">
        <f t="shared" ref="AT18" si="28">MAX($G18:$AM18)</f>
        <v>0</v>
      </c>
    </row>
    <row r="19" spans="2:46" s="3" customFormat="1" ht="24" customHeight="1">
      <c r="B19" s="171"/>
      <c r="C19" s="36">
        <f>IF($E18="","",IF($C18&lt;&gt;"-",概要設定!$B$6,INDEX(概要設定!$L$2:$M$6,MATCH(概要設定!$B$6, 概要設定!$L$2:$L$6,0),2)))</f>
        <v>140</v>
      </c>
      <c r="D19" s="173"/>
      <c r="E19" s="164"/>
      <c r="F19" s="158">
        <v>50</v>
      </c>
      <c r="G19" s="159"/>
      <c r="H19" s="158">
        <v>94</v>
      </c>
      <c r="I19" s="159"/>
      <c r="J19" s="158" t="s">
        <v>270</v>
      </c>
      <c r="K19" s="159"/>
      <c r="L19" s="158">
        <v>116</v>
      </c>
      <c r="M19" s="159"/>
      <c r="N19" s="158">
        <v>26</v>
      </c>
      <c r="O19" s="159"/>
      <c r="P19" s="158"/>
      <c r="Q19" s="159"/>
      <c r="R19" s="160"/>
      <c r="S19" s="159"/>
      <c r="T19" s="158"/>
      <c r="U19" s="159"/>
      <c r="V19" s="158">
        <v>55</v>
      </c>
      <c r="W19" s="159"/>
      <c r="X19" s="158"/>
      <c r="Y19" s="159"/>
      <c r="Z19" s="158"/>
      <c r="AA19" s="159"/>
      <c r="AB19" s="158"/>
      <c r="AC19" s="159"/>
      <c r="AD19" s="158"/>
      <c r="AE19" s="159"/>
      <c r="AF19" s="158"/>
      <c r="AG19" s="159"/>
      <c r="AH19" s="158"/>
      <c r="AI19" s="159"/>
      <c r="AJ19" s="158"/>
      <c r="AK19" s="159"/>
      <c r="AL19" s="158"/>
      <c r="AM19" s="159"/>
      <c r="AN19" s="184"/>
      <c r="AO19" s="173"/>
      <c r="AP19" s="173"/>
      <c r="AQ19" s="187"/>
      <c r="AR19" s="187"/>
      <c r="AS19" s="157"/>
      <c r="AT19" s="190"/>
    </row>
    <row r="20" spans="2:46" s="2" customFormat="1" ht="12.9" customHeight="1">
      <c r="B20" s="171">
        <v>8</v>
      </c>
      <c r="C20" s="39">
        <f>IF($E20="","",INDEX(概要設定!$J$2:$K$21,MATCH($E20, 概要設定!$J$2:$J$21,0),2))</f>
        <v>0</v>
      </c>
      <c r="D20" s="172" t="str">
        <f t="shared" ref="D20" si="29">IF($C20="-","△","")</f>
        <v/>
      </c>
      <c r="E20" s="163" t="s">
        <v>233</v>
      </c>
      <c r="F20" s="25"/>
      <c r="G20" s="26"/>
      <c r="H20" s="25"/>
      <c r="I20" s="26"/>
      <c r="J20" s="25"/>
      <c r="K20" s="26"/>
      <c r="L20" s="25"/>
      <c r="M20" s="26"/>
      <c r="N20" s="25"/>
      <c r="O20" s="26"/>
      <c r="P20" s="25"/>
      <c r="Q20" s="26">
        <v>112</v>
      </c>
      <c r="R20" s="25"/>
      <c r="S20" s="26"/>
      <c r="T20" s="49"/>
      <c r="U20" s="50"/>
      <c r="V20" s="25"/>
      <c r="W20" s="26"/>
      <c r="X20" s="25"/>
      <c r="Y20" s="26"/>
      <c r="Z20" s="25"/>
      <c r="AA20" s="26"/>
      <c r="AB20" s="25"/>
      <c r="AC20" s="26"/>
      <c r="AD20" s="25"/>
      <c r="AE20" s="26"/>
      <c r="AF20" s="25"/>
      <c r="AG20" s="26"/>
      <c r="AH20" s="25"/>
      <c r="AI20" s="26"/>
      <c r="AJ20" s="25"/>
      <c r="AK20" s="26"/>
      <c r="AL20" s="25"/>
      <c r="AM20" s="26"/>
      <c r="AN20" s="183">
        <f>IF(E20="","",COUNTIF($F21:AL21,"w"))</f>
        <v>4</v>
      </c>
      <c r="AO20" s="185">
        <f t="shared" ref="AO20" si="30">IF(E20="","",COUNTIF(F21:AL21,"&gt;=0"))</f>
        <v>2</v>
      </c>
      <c r="AP20" s="185">
        <f t="shared" ref="AP20" si="31">IF(E20="","",INT((SUM(F21:AM21)+($C21*AN20))*$K$2/$C21))</f>
        <v>830</v>
      </c>
      <c r="AQ20" s="186">
        <f>IF($E20="","",SUM(T$7:T$39))</f>
        <v>213</v>
      </c>
      <c r="AR20" s="188">
        <f t="shared" ref="AR20" si="32">IF(E20="","",AN20*100000000+AP20*10000-AQ20)</f>
        <v>408299787</v>
      </c>
      <c r="AS20" s="156">
        <f>IF(E20="","",RANK(AR20,$AR$6:$AR$39)+COUNTIF($AR$6:AR20,AR20)-1)</f>
        <v>4</v>
      </c>
      <c r="AT20" s="189">
        <f t="shared" ref="AT20" si="33">MAX($G20:$AM20)</f>
        <v>112</v>
      </c>
    </row>
    <row r="21" spans="2:46" s="3" customFormat="1" ht="24" customHeight="1">
      <c r="B21" s="171"/>
      <c r="C21" s="36">
        <f>IF($E20="","",IF($C20&lt;&gt;"-",概要設定!$B$6,INDEX(概要設定!$L$2:$M$6,MATCH(概要設定!$B$6, 概要設定!$L$2:$L$6,0),2)))</f>
        <v>180</v>
      </c>
      <c r="D21" s="173"/>
      <c r="E21" s="164"/>
      <c r="F21" s="158">
        <v>92</v>
      </c>
      <c r="G21" s="159"/>
      <c r="H21" s="158">
        <v>18</v>
      </c>
      <c r="I21" s="159"/>
      <c r="J21" s="158" t="s">
        <v>270</v>
      </c>
      <c r="K21" s="159"/>
      <c r="L21" s="158" t="s">
        <v>270</v>
      </c>
      <c r="M21" s="159"/>
      <c r="N21" s="158"/>
      <c r="O21" s="159"/>
      <c r="P21" s="158" t="s">
        <v>270</v>
      </c>
      <c r="Q21" s="159"/>
      <c r="R21" s="158"/>
      <c r="S21" s="159"/>
      <c r="T21" s="160"/>
      <c r="U21" s="159"/>
      <c r="V21" s="158"/>
      <c r="W21" s="159"/>
      <c r="X21" s="158" t="s">
        <v>270</v>
      </c>
      <c r="Y21" s="159"/>
      <c r="Z21" s="158"/>
      <c r="AA21" s="159"/>
      <c r="AB21" s="158"/>
      <c r="AC21" s="159"/>
      <c r="AD21" s="158"/>
      <c r="AE21" s="159"/>
      <c r="AF21" s="158"/>
      <c r="AG21" s="159"/>
      <c r="AH21" s="158"/>
      <c r="AI21" s="159"/>
      <c r="AJ21" s="158"/>
      <c r="AK21" s="159"/>
      <c r="AL21" s="158"/>
      <c r="AM21" s="159"/>
      <c r="AN21" s="184"/>
      <c r="AO21" s="173"/>
      <c r="AP21" s="173"/>
      <c r="AQ21" s="187"/>
      <c r="AR21" s="187"/>
      <c r="AS21" s="157"/>
      <c r="AT21" s="190"/>
    </row>
    <row r="22" spans="2:46" s="2" customFormat="1" ht="12.9" customHeight="1">
      <c r="B22" s="171">
        <v>9</v>
      </c>
      <c r="C22" s="39" t="str">
        <f>IF($E22="","",INDEX(概要設定!$J$2:$K$21,MATCH($E22, 概要設定!$J$2:$J$21,0),2))</f>
        <v>-</v>
      </c>
      <c r="D22" s="172" t="str">
        <f t="shared" ref="D22" si="34">IF($C22="-","△","")</f>
        <v>△</v>
      </c>
      <c r="E22" s="163" t="s">
        <v>189</v>
      </c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25"/>
      <c r="S22" s="26"/>
      <c r="T22" s="25"/>
      <c r="U22" s="26"/>
      <c r="V22" s="49"/>
      <c r="W22" s="50"/>
      <c r="X22" s="25"/>
      <c r="Y22" s="26"/>
      <c r="Z22" s="25"/>
      <c r="AA22" s="26"/>
      <c r="AB22" s="25"/>
      <c r="AC22" s="26"/>
      <c r="AD22" s="25"/>
      <c r="AE22" s="26"/>
      <c r="AF22" s="25"/>
      <c r="AG22" s="26"/>
      <c r="AH22" s="25"/>
      <c r="AI22" s="26"/>
      <c r="AJ22" s="25"/>
      <c r="AK22" s="26"/>
      <c r="AL22" s="25"/>
      <c r="AM22" s="26"/>
      <c r="AN22" s="183">
        <f>IF(E22="","",COUNTIF($F23:AL23,"w"))</f>
        <v>3</v>
      </c>
      <c r="AO22" s="185">
        <f t="shared" ref="AO22" si="35">IF(E22="","",COUNTIF(F23:AL23,"&gt;=0"))</f>
        <v>3</v>
      </c>
      <c r="AP22" s="185">
        <f t="shared" ref="AP22" si="36">IF(E22="","",INT((SUM(F23:AM23)+($C23*AN22))*$K$2/$C23))</f>
        <v>684</v>
      </c>
      <c r="AQ22" s="186">
        <f>IF($E22="","",SUM(V$7:V$39))</f>
        <v>333</v>
      </c>
      <c r="AR22" s="188">
        <f t="shared" ref="AR22" si="37">IF(E22="","",AN22*100000000+AP22*10000-AQ22)</f>
        <v>306839667</v>
      </c>
      <c r="AS22" s="156">
        <f>IF(E22="","",RANK(AR22,$AR$6:$AR$39)+COUNTIF($AR$6:AR22,AR22)-1)</f>
        <v>7</v>
      </c>
      <c r="AT22" s="189">
        <f t="shared" ref="AT22" si="38">MAX($G22:$AM22)</f>
        <v>0</v>
      </c>
    </row>
    <row r="23" spans="2:46" s="3" customFormat="1" ht="24" customHeight="1">
      <c r="B23" s="171"/>
      <c r="C23" s="36">
        <f>IF($E22="","",IF($C22&lt;&gt;"-",概要設定!$B$6,INDEX(概要設定!$L$2:$M$6,MATCH(概要設定!$B$6, 概要設定!$L$2:$L$6,0),2)))</f>
        <v>140</v>
      </c>
      <c r="D23" s="173"/>
      <c r="E23" s="164"/>
      <c r="F23" s="158">
        <v>42</v>
      </c>
      <c r="G23" s="159"/>
      <c r="H23" s="158" t="s">
        <v>270</v>
      </c>
      <c r="I23" s="159"/>
      <c r="J23" s="158">
        <v>11</v>
      </c>
      <c r="K23" s="159"/>
      <c r="L23" s="158"/>
      <c r="M23" s="159"/>
      <c r="N23" s="158">
        <v>59</v>
      </c>
      <c r="O23" s="159"/>
      <c r="P23" s="158"/>
      <c r="Q23" s="159"/>
      <c r="R23" s="158" t="s">
        <v>270</v>
      </c>
      <c r="S23" s="159"/>
      <c r="T23" s="158"/>
      <c r="U23" s="159"/>
      <c r="V23" s="160"/>
      <c r="W23" s="159"/>
      <c r="X23" s="158" t="s">
        <v>270</v>
      </c>
      <c r="Y23" s="159"/>
      <c r="Z23" s="158"/>
      <c r="AA23" s="159"/>
      <c r="AB23" s="158"/>
      <c r="AC23" s="159"/>
      <c r="AD23" s="158"/>
      <c r="AE23" s="159"/>
      <c r="AF23" s="158"/>
      <c r="AG23" s="159"/>
      <c r="AH23" s="158"/>
      <c r="AI23" s="159"/>
      <c r="AJ23" s="158"/>
      <c r="AK23" s="159"/>
      <c r="AL23" s="158"/>
      <c r="AM23" s="159"/>
      <c r="AN23" s="184"/>
      <c r="AO23" s="173"/>
      <c r="AP23" s="173"/>
      <c r="AQ23" s="187"/>
      <c r="AR23" s="187"/>
      <c r="AS23" s="157"/>
      <c r="AT23" s="190"/>
    </row>
    <row r="24" spans="2:46" s="2" customFormat="1" ht="12.9" customHeight="1">
      <c r="B24" s="171">
        <v>10</v>
      </c>
      <c r="C24" s="39">
        <f>IF($E24="","",INDEX(概要設定!$J$2:$K$21,MATCH($E24, 概要設定!$J$2:$J$21,0),2))</f>
        <v>0</v>
      </c>
      <c r="D24" s="172" t="str">
        <f t="shared" ref="D24" si="39">IF($C24="-","△","")</f>
        <v/>
      </c>
      <c r="E24" s="163" t="s">
        <v>237</v>
      </c>
      <c r="F24" s="25"/>
      <c r="G24" s="26"/>
      <c r="H24" s="25"/>
      <c r="I24" s="26"/>
      <c r="J24" s="25"/>
      <c r="K24" s="26"/>
      <c r="L24" s="25"/>
      <c r="M24" s="26"/>
      <c r="N24" s="25"/>
      <c r="O24" s="26"/>
      <c r="P24" s="25"/>
      <c r="Q24" s="26"/>
      <c r="R24" s="25"/>
      <c r="S24" s="26"/>
      <c r="T24" s="25"/>
      <c r="U24" s="26"/>
      <c r="V24" s="25"/>
      <c r="W24" s="26"/>
      <c r="X24" s="49"/>
      <c r="Y24" s="50"/>
      <c r="Z24" s="25"/>
      <c r="AA24" s="26"/>
      <c r="AB24" s="25"/>
      <c r="AC24" s="26"/>
      <c r="AD24" s="25"/>
      <c r="AE24" s="26"/>
      <c r="AF24" s="25"/>
      <c r="AG24" s="26"/>
      <c r="AH24" s="25"/>
      <c r="AI24" s="26"/>
      <c r="AJ24" s="25"/>
      <c r="AK24" s="26"/>
      <c r="AL24" s="25"/>
      <c r="AM24" s="26"/>
      <c r="AN24" s="183">
        <f>IF(E24="","",COUNTIF($F25:AL25,"w"))</f>
        <v>0</v>
      </c>
      <c r="AO24" s="185">
        <f t="shared" ref="AO24" si="40">IF(E24="","",COUNTIF(F25:AL25,"&gt;=0"))</f>
        <v>6</v>
      </c>
      <c r="AP24" s="185">
        <f t="shared" ref="AP24" si="41">IF(E24="","",INT((SUM(F25:AM25)+($C25*AN24))*$K$2/$C25))</f>
        <v>609</v>
      </c>
      <c r="AQ24" s="186">
        <f>IF($E24="","",SUM(X$7:X$39))</f>
        <v>0</v>
      </c>
      <c r="AR24" s="188">
        <f t="shared" ref="AR24" si="42">IF(E24="","",AN24*100000000+AP24*10000-AQ24)</f>
        <v>6090000</v>
      </c>
      <c r="AS24" s="156">
        <f>IF(E24="","",RANK(AR24,$AR$6:$AR$39)+COUNTIF($AR$6:AR24,AR24)-1)</f>
        <v>10</v>
      </c>
      <c r="AT24" s="189">
        <f t="shared" ref="AT24" si="43">MAX($G24:$AM24)</f>
        <v>0</v>
      </c>
    </row>
    <row r="25" spans="2:46" s="3" customFormat="1" ht="24" customHeight="1">
      <c r="B25" s="171"/>
      <c r="C25" s="36">
        <f>IF($E24="","",IF($C24&lt;&gt;"-",概要設定!$B$6,INDEX(概要設定!$L$2:$M$6,MATCH(概要設定!$B$6, 概要設定!$L$2:$L$6,0),2)))</f>
        <v>180</v>
      </c>
      <c r="D25" s="173"/>
      <c r="E25" s="164"/>
      <c r="F25" s="158">
        <v>50</v>
      </c>
      <c r="G25" s="159"/>
      <c r="H25" s="158">
        <v>131</v>
      </c>
      <c r="I25" s="159"/>
      <c r="J25" s="158"/>
      <c r="K25" s="159"/>
      <c r="L25" s="158">
        <v>134</v>
      </c>
      <c r="M25" s="159"/>
      <c r="N25" s="158"/>
      <c r="O25" s="159"/>
      <c r="P25" s="158">
        <v>156</v>
      </c>
      <c r="Q25" s="159"/>
      <c r="R25" s="158"/>
      <c r="S25" s="159"/>
      <c r="T25" s="158">
        <v>20</v>
      </c>
      <c r="U25" s="159"/>
      <c r="V25" s="158">
        <v>118</v>
      </c>
      <c r="W25" s="159"/>
      <c r="X25" s="160"/>
      <c r="Y25" s="159"/>
      <c r="Z25" s="158"/>
      <c r="AA25" s="159"/>
      <c r="AB25" s="158"/>
      <c r="AC25" s="159"/>
      <c r="AD25" s="158"/>
      <c r="AE25" s="159"/>
      <c r="AF25" s="158"/>
      <c r="AG25" s="159"/>
      <c r="AH25" s="158"/>
      <c r="AI25" s="159"/>
      <c r="AJ25" s="158"/>
      <c r="AK25" s="159"/>
      <c r="AL25" s="158"/>
      <c r="AM25" s="159"/>
      <c r="AN25" s="184"/>
      <c r="AO25" s="173"/>
      <c r="AP25" s="173"/>
      <c r="AQ25" s="187"/>
      <c r="AR25" s="187"/>
      <c r="AS25" s="157"/>
      <c r="AT25" s="190"/>
    </row>
    <row r="26" spans="2:46" s="2" customFormat="1" ht="12.9" customHeight="1">
      <c r="B26" s="171">
        <v>11</v>
      </c>
      <c r="C26" s="39" t="str">
        <f>IF($E26="","",INDEX(概要設定!$J$2:$K$21,MATCH($E26, 概要設定!$J$2:$J$21,0),2))</f>
        <v/>
      </c>
      <c r="D26" s="172" t="str">
        <f t="shared" ref="D26" si="44">IF($C26="-","△","")</f>
        <v/>
      </c>
      <c r="E26" s="163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25"/>
      <c r="S26" s="26"/>
      <c r="T26" s="25"/>
      <c r="U26" s="26"/>
      <c r="V26" s="25"/>
      <c r="W26" s="26"/>
      <c r="X26" s="25"/>
      <c r="Y26" s="26"/>
      <c r="Z26" s="49"/>
      <c r="AA26" s="50"/>
      <c r="AB26" s="25"/>
      <c r="AC26" s="26"/>
      <c r="AD26" s="25"/>
      <c r="AE26" s="26"/>
      <c r="AF26" s="25"/>
      <c r="AG26" s="26"/>
      <c r="AH26" s="25"/>
      <c r="AI26" s="26"/>
      <c r="AJ26" s="25"/>
      <c r="AK26" s="26"/>
      <c r="AL26" s="25"/>
      <c r="AM26" s="26"/>
      <c r="AN26" s="183" t="str">
        <f>IF(E26="","",COUNTIF($F27:AL27,"w"))</f>
        <v/>
      </c>
      <c r="AO26" s="185" t="str">
        <f t="shared" ref="AO26" si="45">IF(E26="","",COUNTIF(F27:AL27,"&gt;=0"))</f>
        <v/>
      </c>
      <c r="AP26" s="185" t="str">
        <f t="shared" ref="AP26" si="46">IF(E26="","",INT((SUM(F27:AM27)+($C27*AN26))*$K$2/$C27))</f>
        <v/>
      </c>
      <c r="AQ26" s="186" t="str">
        <f>IF($E26="","",SUM(Z$7:Z$39))</f>
        <v/>
      </c>
      <c r="AR26" s="188" t="str">
        <f t="shared" ref="AR26" si="47">IF(E26="","",AN26*100000000+AP26*10000-AQ26)</f>
        <v/>
      </c>
      <c r="AS26" s="156" t="str">
        <f>IF(E26="","",RANK(AR26,$AR$6:$AR$39)+COUNTIF($AR$6:AR26,AR26)-1)</f>
        <v/>
      </c>
      <c r="AT26" s="189">
        <f t="shared" ref="AT26" si="48">MAX($G26:$AM26)</f>
        <v>0</v>
      </c>
    </row>
    <row r="27" spans="2:46" s="3" customFormat="1" ht="24" customHeight="1">
      <c r="B27" s="171"/>
      <c r="C27" s="36" t="str">
        <f>IF($E26="","",IF($C26&lt;&gt;"-",概要設定!$B$6,INDEX(概要設定!$L$2:$M$6,MATCH(概要設定!$B$6, 概要設定!$L$2:$L$6,0),2)))</f>
        <v/>
      </c>
      <c r="D27" s="173"/>
      <c r="E27" s="164"/>
      <c r="F27" s="158"/>
      <c r="G27" s="159"/>
      <c r="H27" s="158"/>
      <c r="I27" s="159"/>
      <c r="J27" s="158"/>
      <c r="K27" s="159"/>
      <c r="L27" s="158"/>
      <c r="M27" s="159"/>
      <c r="N27" s="158"/>
      <c r="O27" s="159"/>
      <c r="P27" s="158"/>
      <c r="Q27" s="159"/>
      <c r="R27" s="158"/>
      <c r="S27" s="159"/>
      <c r="T27" s="158"/>
      <c r="U27" s="159"/>
      <c r="V27" s="158"/>
      <c r="W27" s="159"/>
      <c r="X27" s="158"/>
      <c r="Y27" s="159"/>
      <c r="Z27" s="160"/>
      <c r="AA27" s="159"/>
      <c r="AB27" s="158"/>
      <c r="AC27" s="159"/>
      <c r="AD27" s="158"/>
      <c r="AE27" s="159"/>
      <c r="AF27" s="158"/>
      <c r="AG27" s="159"/>
      <c r="AH27" s="158"/>
      <c r="AI27" s="159"/>
      <c r="AJ27" s="158"/>
      <c r="AK27" s="159"/>
      <c r="AL27" s="158"/>
      <c r="AM27" s="159"/>
      <c r="AN27" s="184"/>
      <c r="AO27" s="173"/>
      <c r="AP27" s="173"/>
      <c r="AQ27" s="187"/>
      <c r="AR27" s="187"/>
      <c r="AS27" s="157"/>
      <c r="AT27" s="190"/>
    </row>
    <row r="28" spans="2:46" s="2" customFormat="1" ht="12.9" customHeight="1">
      <c r="B28" s="171">
        <v>12</v>
      </c>
      <c r="C28" s="39" t="str">
        <f>IF($E28="","",INDEX(概要設定!$J$2:$K$21,MATCH($E28, 概要設定!$J$2:$J$21,0),2))</f>
        <v/>
      </c>
      <c r="D28" s="172" t="str">
        <f t="shared" ref="D28" si="49">IF($C28="-","△","")</f>
        <v/>
      </c>
      <c r="E28" s="163"/>
      <c r="F28" s="25"/>
      <c r="G28" s="26"/>
      <c r="H28" s="25"/>
      <c r="I28" s="26"/>
      <c r="J28" s="25"/>
      <c r="K28" s="26"/>
      <c r="L28" s="25"/>
      <c r="M28" s="26"/>
      <c r="N28" s="25"/>
      <c r="O28" s="26"/>
      <c r="P28" s="25"/>
      <c r="Q28" s="26"/>
      <c r="R28" s="25"/>
      <c r="S28" s="26"/>
      <c r="T28" s="25"/>
      <c r="U28" s="26"/>
      <c r="V28" s="25"/>
      <c r="W28" s="26"/>
      <c r="X28" s="25"/>
      <c r="Y28" s="26"/>
      <c r="Z28" s="25"/>
      <c r="AA28" s="26"/>
      <c r="AB28" s="49"/>
      <c r="AC28" s="50"/>
      <c r="AD28" s="25"/>
      <c r="AE28" s="26"/>
      <c r="AF28" s="25"/>
      <c r="AG28" s="26"/>
      <c r="AH28" s="25"/>
      <c r="AI28" s="26"/>
      <c r="AJ28" s="25"/>
      <c r="AK28" s="26"/>
      <c r="AL28" s="25"/>
      <c r="AM28" s="26"/>
      <c r="AN28" s="183" t="str">
        <f>IF(E28="","",COUNTIF($F29:AL29,"w"))</f>
        <v/>
      </c>
      <c r="AO28" s="185" t="str">
        <f t="shared" ref="AO28" si="50">IF(E28="","",COUNTIF(F29:AL29,"&gt;=0"))</f>
        <v/>
      </c>
      <c r="AP28" s="185" t="str">
        <f t="shared" ref="AP28" si="51">IF(E28="","",INT((SUM(F29:AM29)+($C29*AN28))*$K$2/$C29))</f>
        <v/>
      </c>
      <c r="AQ28" s="186" t="str">
        <f>IF($E28="","",SUM(AB$7:AB$39))</f>
        <v/>
      </c>
      <c r="AR28" s="188" t="str">
        <f t="shared" ref="AR28" si="52">IF(E28="","",AN28*100000000+AP28*10000-AQ28)</f>
        <v/>
      </c>
      <c r="AS28" s="156" t="str">
        <f>IF(E28="","",RANK(AR28,$AR$6:$AR$39)+COUNTIF($AR$6:AR28,AR28)-1)</f>
        <v/>
      </c>
      <c r="AT28" s="189"/>
    </row>
    <row r="29" spans="2:46" s="3" customFormat="1" ht="24" customHeight="1">
      <c r="B29" s="171"/>
      <c r="C29" s="36" t="str">
        <f>IF($E28="","",IF($C28&lt;&gt;"-",概要設定!$B$6,INDEX(概要設定!$L$2:$M$6,MATCH(概要設定!$B$6, 概要設定!$L$2:$L$6,0),2)))</f>
        <v/>
      </c>
      <c r="D29" s="173"/>
      <c r="E29" s="164"/>
      <c r="F29" s="158"/>
      <c r="G29" s="159"/>
      <c r="H29" s="158"/>
      <c r="I29" s="159"/>
      <c r="J29" s="158"/>
      <c r="K29" s="159"/>
      <c r="L29" s="158"/>
      <c r="M29" s="159"/>
      <c r="N29" s="158"/>
      <c r="O29" s="159"/>
      <c r="P29" s="158"/>
      <c r="Q29" s="159"/>
      <c r="R29" s="158"/>
      <c r="S29" s="159"/>
      <c r="T29" s="158"/>
      <c r="U29" s="159"/>
      <c r="V29" s="158"/>
      <c r="W29" s="159"/>
      <c r="X29" s="158"/>
      <c r="Y29" s="159"/>
      <c r="Z29" s="158"/>
      <c r="AA29" s="159"/>
      <c r="AB29" s="160"/>
      <c r="AC29" s="159"/>
      <c r="AD29" s="158"/>
      <c r="AE29" s="159"/>
      <c r="AF29" s="158"/>
      <c r="AG29" s="159"/>
      <c r="AH29" s="158"/>
      <c r="AI29" s="159"/>
      <c r="AJ29" s="158"/>
      <c r="AK29" s="159"/>
      <c r="AL29" s="158"/>
      <c r="AM29" s="159"/>
      <c r="AN29" s="184"/>
      <c r="AO29" s="173"/>
      <c r="AP29" s="173"/>
      <c r="AQ29" s="187"/>
      <c r="AR29" s="187"/>
      <c r="AS29" s="157"/>
      <c r="AT29" s="190"/>
    </row>
    <row r="30" spans="2:46" s="2" customFormat="1" ht="12.9" customHeight="1">
      <c r="B30" s="171">
        <v>13</v>
      </c>
      <c r="C30" s="39" t="str">
        <f>IF($E30="","",INDEX(概要設定!$J$2:$K$21,MATCH($E30, 概要設定!$J$2:$J$21,0),2))</f>
        <v/>
      </c>
      <c r="D30" s="172" t="str">
        <f t="shared" ref="D30" si="53">IF($C30="-","△","")</f>
        <v/>
      </c>
      <c r="E30" s="163"/>
      <c r="F30" s="25"/>
      <c r="G30" s="26"/>
      <c r="H30" s="25"/>
      <c r="I30" s="26"/>
      <c r="J30" s="25"/>
      <c r="K30" s="26"/>
      <c r="L30" s="25"/>
      <c r="M30" s="26"/>
      <c r="N30" s="25"/>
      <c r="O30" s="26"/>
      <c r="P30" s="25"/>
      <c r="Q30" s="26"/>
      <c r="R30" s="25"/>
      <c r="S30" s="26"/>
      <c r="T30" s="25"/>
      <c r="U30" s="26"/>
      <c r="V30" s="25"/>
      <c r="W30" s="26"/>
      <c r="X30" s="25"/>
      <c r="Y30" s="26"/>
      <c r="Z30" s="25"/>
      <c r="AA30" s="26"/>
      <c r="AB30" s="25"/>
      <c r="AC30" s="26"/>
      <c r="AD30" s="49"/>
      <c r="AE30" s="50"/>
      <c r="AF30" s="25"/>
      <c r="AG30" s="26"/>
      <c r="AH30" s="25"/>
      <c r="AI30" s="26"/>
      <c r="AJ30" s="25"/>
      <c r="AK30" s="26"/>
      <c r="AL30" s="25"/>
      <c r="AM30" s="26"/>
      <c r="AN30" s="183" t="str">
        <f>IF(E30="","",COUNTIF($F31:AL31,"w"))</f>
        <v/>
      </c>
      <c r="AO30" s="185" t="str">
        <f t="shared" ref="AO30" si="54">IF(E30="","",COUNTIF(F31:AL31,"&gt;=0"))</f>
        <v/>
      </c>
      <c r="AP30" s="185" t="str">
        <f t="shared" ref="AP30" si="55">IF(E30="","",INT((SUM(F31:AM31)+($C31*AN30))*$K$2/$C31))</f>
        <v/>
      </c>
      <c r="AQ30" s="186" t="str">
        <f>IF($E30="","",SUM(AD$7:AD$39))</f>
        <v/>
      </c>
      <c r="AR30" s="188" t="str">
        <f t="shared" ref="AR30" si="56">IF(E30="","",AN30*100000000+AP30*10000-AQ30)</f>
        <v/>
      </c>
      <c r="AS30" s="156" t="str">
        <f>IF(E30="","",RANK(AR30,$AR$6:$AR$39)+COUNTIF($AR$6:AR30,AR30)-1)</f>
        <v/>
      </c>
      <c r="AT30" s="189">
        <f t="shared" ref="AT30" si="57">MAX($G30:$AM30)</f>
        <v>0</v>
      </c>
    </row>
    <row r="31" spans="2:46" s="3" customFormat="1" ht="24" customHeight="1">
      <c r="B31" s="171"/>
      <c r="C31" s="36" t="str">
        <f>IF($E30="","",IF($C30&lt;&gt;"-",概要設定!$B$6,INDEX(概要設定!$L$2:$M$6,MATCH(概要設定!$B$6, 概要設定!$L$2:$L$6,0),2)))</f>
        <v/>
      </c>
      <c r="D31" s="173"/>
      <c r="E31" s="164"/>
      <c r="F31" s="158"/>
      <c r="G31" s="159"/>
      <c r="H31" s="158"/>
      <c r="I31" s="159"/>
      <c r="J31" s="158"/>
      <c r="K31" s="159"/>
      <c r="L31" s="158"/>
      <c r="M31" s="159"/>
      <c r="N31" s="158"/>
      <c r="O31" s="159"/>
      <c r="P31" s="158"/>
      <c r="Q31" s="159"/>
      <c r="R31" s="158"/>
      <c r="S31" s="159"/>
      <c r="T31" s="158"/>
      <c r="U31" s="159"/>
      <c r="V31" s="158"/>
      <c r="W31" s="159"/>
      <c r="X31" s="158"/>
      <c r="Y31" s="159"/>
      <c r="Z31" s="158"/>
      <c r="AA31" s="159"/>
      <c r="AB31" s="158"/>
      <c r="AC31" s="159"/>
      <c r="AD31" s="160"/>
      <c r="AE31" s="159"/>
      <c r="AF31" s="158"/>
      <c r="AG31" s="159"/>
      <c r="AH31" s="158"/>
      <c r="AI31" s="159"/>
      <c r="AJ31" s="158"/>
      <c r="AK31" s="159"/>
      <c r="AL31" s="158"/>
      <c r="AM31" s="159"/>
      <c r="AN31" s="184"/>
      <c r="AO31" s="173"/>
      <c r="AP31" s="173"/>
      <c r="AQ31" s="187"/>
      <c r="AR31" s="187"/>
      <c r="AS31" s="157"/>
      <c r="AT31" s="190"/>
    </row>
    <row r="32" spans="2:46" s="2" customFormat="1" ht="12.9" customHeight="1">
      <c r="B32" s="171">
        <v>14</v>
      </c>
      <c r="C32" s="39" t="str">
        <f>IF($E32="","",INDEX(概要設定!$J$2:$K$21,MATCH($E32, 概要設定!$J$2:$J$21,0),2))</f>
        <v/>
      </c>
      <c r="D32" s="172" t="str">
        <f t="shared" ref="D32" si="58">IF($C32="-","△","")</f>
        <v/>
      </c>
      <c r="E32" s="163"/>
      <c r="F32" s="25"/>
      <c r="G32" s="26"/>
      <c r="H32" s="25"/>
      <c r="I32" s="26"/>
      <c r="J32" s="25"/>
      <c r="K32" s="26"/>
      <c r="L32" s="25"/>
      <c r="M32" s="26"/>
      <c r="N32" s="25"/>
      <c r="O32" s="26"/>
      <c r="P32" s="25"/>
      <c r="Q32" s="26"/>
      <c r="R32" s="25"/>
      <c r="S32" s="26"/>
      <c r="T32" s="25"/>
      <c r="U32" s="26"/>
      <c r="V32" s="25"/>
      <c r="W32" s="26"/>
      <c r="X32" s="25"/>
      <c r="Y32" s="26"/>
      <c r="Z32" s="25"/>
      <c r="AA32" s="26"/>
      <c r="AB32" s="25"/>
      <c r="AC32" s="26"/>
      <c r="AD32" s="25"/>
      <c r="AE32" s="26"/>
      <c r="AF32" s="49"/>
      <c r="AG32" s="50"/>
      <c r="AH32" s="25"/>
      <c r="AI32" s="26"/>
      <c r="AJ32" s="25"/>
      <c r="AK32" s="26"/>
      <c r="AL32" s="25"/>
      <c r="AM32" s="26"/>
      <c r="AN32" s="183" t="str">
        <f>IF(E32="","",COUNTIF($F33:AL33,"w"))</f>
        <v/>
      </c>
      <c r="AO32" s="185" t="str">
        <f t="shared" ref="AO32" si="59">IF(E32="","",COUNTIF(F33:AL33,"&gt;=0"))</f>
        <v/>
      </c>
      <c r="AP32" s="185" t="str">
        <f t="shared" ref="AP32" si="60">IF(E32="","",INT((SUM(F33:AM33)+($C33*AN32))*$K$2/$C33))</f>
        <v/>
      </c>
      <c r="AQ32" s="186" t="str">
        <f>IF($E32="","",SUM(AF$7:AF$39))</f>
        <v/>
      </c>
      <c r="AR32" s="188" t="str">
        <f t="shared" ref="AR32" si="61">IF(E32="","",AN32*100000000+AP32*10000-AQ32)</f>
        <v/>
      </c>
      <c r="AS32" s="156" t="str">
        <f>IF(E32="","",RANK(AR32,$AR$6:$AR$39)+COUNTIF($AR$6:AR32,AR32)-1)</f>
        <v/>
      </c>
      <c r="AT32" s="189">
        <f t="shared" ref="AT32" si="62">MAX($G32:$AM32)</f>
        <v>0</v>
      </c>
    </row>
    <row r="33" spans="2:46" s="3" customFormat="1" ht="24" customHeight="1">
      <c r="B33" s="171"/>
      <c r="C33" s="36" t="str">
        <f>IF($E32="","",IF($C32&lt;&gt;"-",概要設定!$B$6,INDEX(概要設定!$L$2:$M$6,MATCH(概要設定!$B$6, 概要設定!$L$2:$L$6,0),2)))</f>
        <v/>
      </c>
      <c r="D33" s="173"/>
      <c r="E33" s="164"/>
      <c r="F33" s="158"/>
      <c r="G33" s="159"/>
      <c r="H33" s="158"/>
      <c r="I33" s="159"/>
      <c r="J33" s="158"/>
      <c r="K33" s="159"/>
      <c r="L33" s="158"/>
      <c r="M33" s="159"/>
      <c r="N33" s="158"/>
      <c r="O33" s="159"/>
      <c r="P33" s="158"/>
      <c r="Q33" s="159"/>
      <c r="R33" s="158"/>
      <c r="S33" s="159"/>
      <c r="T33" s="158"/>
      <c r="U33" s="159"/>
      <c r="V33" s="158"/>
      <c r="W33" s="159"/>
      <c r="X33" s="158"/>
      <c r="Y33" s="159"/>
      <c r="Z33" s="158"/>
      <c r="AA33" s="159"/>
      <c r="AB33" s="158"/>
      <c r="AC33" s="159"/>
      <c r="AD33" s="158"/>
      <c r="AE33" s="159"/>
      <c r="AF33" s="160"/>
      <c r="AG33" s="159"/>
      <c r="AH33" s="158"/>
      <c r="AI33" s="159"/>
      <c r="AJ33" s="158"/>
      <c r="AK33" s="159"/>
      <c r="AL33" s="158"/>
      <c r="AM33" s="159"/>
      <c r="AN33" s="184"/>
      <c r="AO33" s="173"/>
      <c r="AP33" s="173"/>
      <c r="AQ33" s="187"/>
      <c r="AR33" s="187"/>
      <c r="AS33" s="157"/>
      <c r="AT33" s="190"/>
    </row>
    <row r="34" spans="2:46" s="6" customFormat="1" ht="12.9" customHeight="1">
      <c r="B34" s="171">
        <v>15</v>
      </c>
      <c r="C34" s="39" t="str">
        <f>IF($E34="","",INDEX(概要設定!$J$2:$K$21,MATCH($E34, 概要設定!$J$2:$J$21,0),2))</f>
        <v/>
      </c>
      <c r="D34" s="172" t="str">
        <f t="shared" ref="D34" si="63">IF($C34="-","△","")</f>
        <v/>
      </c>
      <c r="E34" s="163"/>
      <c r="F34" s="25"/>
      <c r="G34" s="26"/>
      <c r="H34" s="25"/>
      <c r="I34" s="26"/>
      <c r="J34" s="25"/>
      <c r="K34" s="26"/>
      <c r="L34" s="25"/>
      <c r="M34" s="26"/>
      <c r="N34" s="25"/>
      <c r="O34" s="26"/>
      <c r="P34" s="25"/>
      <c r="Q34" s="26"/>
      <c r="R34" s="25"/>
      <c r="S34" s="26"/>
      <c r="T34" s="25"/>
      <c r="U34" s="26"/>
      <c r="V34" s="25"/>
      <c r="W34" s="26"/>
      <c r="X34" s="25"/>
      <c r="Y34" s="26"/>
      <c r="Z34" s="25"/>
      <c r="AA34" s="26"/>
      <c r="AB34" s="25"/>
      <c r="AC34" s="26"/>
      <c r="AD34" s="25"/>
      <c r="AE34" s="26"/>
      <c r="AF34" s="25"/>
      <c r="AG34" s="26"/>
      <c r="AH34" s="49"/>
      <c r="AI34" s="50"/>
      <c r="AJ34" s="25"/>
      <c r="AK34" s="26"/>
      <c r="AL34" s="25"/>
      <c r="AM34" s="26"/>
      <c r="AN34" s="183" t="str">
        <f>IF(E34="","",COUNTIF($F35:AL35,"w"))</f>
        <v/>
      </c>
      <c r="AO34" s="185" t="str">
        <f t="shared" ref="AO34" si="64">IF(E34="","",COUNTIF(F35:AL35,"&gt;=0"))</f>
        <v/>
      </c>
      <c r="AP34" s="185" t="str">
        <f t="shared" ref="AP34" si="65">IF(E34="","",INT((SUM(F35:AM35)+($C35*AN34))*$K$2/$C35))</f>
        <v/>
      </c>
      <c r="AQ34" s="186" t="str">
        <f>IF($E34="","",SUM(AH$7:AH$39))</f>
        <v/>
      </c>
      <c r="AR34" s="188" t="str">
        <f t="shared" ref="AR34" si="66">IF(E34="","",AN34*100000000+AP34*10000-AQ34)</f>
        <v/>
      </c>
      <c r="AS34" s="156" t="str">
        <f>IF(E34="","",RANK(AR34,$AR$6:$AR$39)+COUNTIF($AR$6:AR34,AR34)-1)</f>
        <v/>
      </c>
      <c r="AT34" s="189">
        <f t="shared" ref="AT34" si="67">MAX($G34:$AM34)</f>
        <v>0</v>
      </c>
    </row>
    <row r="35" spans="2:46" s="6" customFormat="1" ht="23.4">
      <c r="B35" s="171"/>
      <c r="C35" s="36" t="str">
        <f>IF($E34="","",IF($C34&lt;&gt;"-",概要設定!$B$6,INDEX(概要設定!$L$2:$M$6,MATCH(概要設定!$B$6, 概要設定!$L$2:$L$6,0),2)))</f>
        <v/>
      </c>
      <c r="D35" s="173"/>
      <c r="E35" s="164"/>
      <c r="F35" s="158"/>
      <c r="G35" s="159"/>
      <c r="H35" s="158"/>
      <c r="I35" s="159"/>
      <c r="J35" s="158"/>
      <c r="K35" s="159"/>
      <c r="L35" s="158"/>
      <c r="M35" s="159"/>
      <c r="N35" s="158"/>
      <c r="O35" s="159"/>
      <c r="P35" s="158"/>
      <c r="Q35" s="159"/>
      <c r="R35" s="158"/>
      <c r="S35" s="159"/>
      <c r="T35" s="158"/>
      <c r="U35" s="159"/>
      <c r="V35" s="158"/>
      <c r="W35" s="159"/>
      <c r="X35" s="158"/>
      <c r="Y35" s="159"/>
      <c r="Z35" s="158"/>
      <c r="AA35" s="159"/>
      <c r="AB35" s="158"/>
      <c r="AC35" s="159"/>
      <c r="AD35" s="158"/>
      <c r="AE35" s="159"/>
      <c r="AF35" s="158"/>
      <c r="AG35" s="159"/>
      <c r="AH35" s="160"/>
      <c r="AI35" s="159"/>
      <c r="AJ35" s="158"/>
      <c r="AK35" s="159"/>
      <c r="AL35" s="158"/>
      <c r="AM35" s="159"/>
      <c r="AN35" s="184"/>
      <c r="AO35" s="173"/>
      <c r="AP35" s="173"/>
      <c r="AQ35" s="187"/>
      <c r="AR35" s="187"/>
      <c r="AS35" s="157"/>
      <c r="AT35" s="190"/>
    </row>
    <row r="36" spans="2:46" s="6" customFormat="1" ht="12.9" customHeight="1">
      <c r="B36" s="171">
        <v>16</v>
      </c>
      <c r="C36" s="39" t="str">
        <f>IF($E36="","",INDEX(概要設定!$J$2:$K$21,MATCH($E36, 概要設定!$J$2:$J$21,0),2))</f>
        <v/>
      </c>
      <c r="D36" s="172" t="str">
        <f t="shared" ref="D36" si="68">IF($C36="-","△","")</f>
        <v/>
      </c>
      <c r="E36" s="163"/>
      <c r="F36" s="25"/>
      <c r="G36" s="26"/>
      <c r="H36" s="25"/>
      <c r="I36" s="26"/>
      <c r="J36" s="25"/>
      <c r="K36" s="26"/>
      <c r="L36" s="25"/>
      <c r="M36" s="26"/>
      <c r="N36" s="25"/>
      <c r="O36" s="26"/>
      <c r="P36" s="25"/>
      <c r="Q36" s="26"/>
      <c r="R36" s="25"/>
      <c r="S36" s="26"/>
      <c r="T36" s="25"/>
      <c r="U36" s="26"/>
      <c r="V36" s="25"/>
      <c r="W36" s="26"/>
      <c r="X36" s="25"/>
      <c r="Y36" s="26"/>
      <c r="Z36" s="25"/>
      <c r="AA36" s="26"/>
      <c r="AB36" s="25"/>
      <c r="AC36" s="26"/>
      <c r="AD36" s="25"/>
      <c r="AE36" s="26"/>
      <c r="AF36" s="25"/>
      <c r="AG36" s="26"/>
      <c r="AH36" s="25"/>
      <c r="AI36" s="26"/>
      <c r="AJ36" s="49"/>
      <c r="AK36" s="50"/>
      <c r="AL36" s="25"/>
      <c r="AM36" s="26"/>
      <c r="AN36" s="183" t="str">
        <f>IF(E36="","",COUNTIF($F37:AL37,"w"))</f>
        <v/>
      </c>
      <c r="AO36" s="185" t="str">
        <f t="shared" ref="AO36" si="69">IF(E36="","",COUNTIF(F37:AL37,"&gt;=0"))</f>
        <v/>
      </c>
      <c r="AP36" s="185" t="str">
        <f t="shared" ref="AP36" si="70">IF(E36="","",INT((SUM(F37:AM37)+($C37*AN36))*$K$2/$C37))</f>
        <v/>
      </c>
      <c r="AQ36" s="186" t="str">
        <f>IF($E36="","",SUM(AJ$7:AJ$39))</f>
        <v/>
      </c>
      <c r="AR36" s="188" t="str">
        <f t="shared" ref="AR36" si="71">IF(E36="","",AN36*100000000+AP36*10000-AQ36)</f>
        <v/>
      </c>
      <c r="AS36" s="156" t="str">
        <f>IF(E36="","",RANK(AR36,$AR$6:$AR$39)+COUNTIF($AR$6:AR36,AR36)-1)</f>
        <v/>
      </c>
      <c r="AT36" s="189">
        <f t="shared" ref="AT36" si="72">MAX($G36:$AM36)</f>
        <v>0</v>
      </c>
    </row>
    <row r="37" spans="2:46" s="6" customFormat="1" ht="23.4">
      <c r="B37" s="171"/>
      <c r="C37" s="36" t="str">
        <f>IF($E36="","",IF($C36&lt;&gt;"-",概要設定!$B$6,INDEX(概要設定!$L$2:$M$6,MATCH(概要設定!$B$6, 概要設定!$L$2:$L$6,0),2)))</f>
        <v/>
      </c>
      <c r="D37" s="173"/>
      <c r="E37" s="164"/>
      <c r="F37" s="158"/>
      <c r="G37" s="159"/>
      <c r="H37" s="158"/>
      <c r="I37" s="159"/>
      <c r="J37" s="158"/>
      <c r="K37" s="159"/>
      <c r="L37" s="158"/>
      <c r="M37" s="159"/>
      <c r="N37" s="158"/>
      <c r="O37" s="159"/>
      <c r="P37" s="158"/>
      <c r="Q37" s="159"/>
      <c r="R37" s="158"/>
      <c r="S37" s="159"/>
      <c r="T37" s="158"/>
      <c r="U37" s="159"/>
      <c r="V37" s="158"/>
      <c r="W37" s="159"/>
      <c r="X37" s="158"/>
      <c r="Y37" s="159"/>
      <c r="Z37" s="158"/>
      <c r="AA37" s="159"/>
      <c r="AB37" s="158"/>
      <c r="AC37" s="159"/>
      <c r="AD37" s="158"/>
      <c r="AE37" s="159"/>
      <c r="AF37" s="158"/>
      <c r="AG37" s="159"/>
      <c r="AH37" s="158"/>
      <c r="AI37" s="159"/>
      <c r="AJ37" s="160"/>
      <c r="AK37" s="159"/>
      <c r="AL37" s="158"/>
      <c r="AM37" s="159"/>
      <c r="AN37" s="184"/>
      <c r="AO37" s="173"/>
      <c r="AP37" s="173"/>
      <c r="AQ37" s="187"/>
      <c r="AR37" s="187"/>
      <c r="AS37" s="157"/>
      <c r="AT37" s="190"/>
    </row>
    <row r="38" spans="2:46" s="6" customFormat="1" ht="12.9" customHeight="1">
      <c r="B38" s="171">
        <v>17</v>
      </c>
      <c r="C38" s="39" t="str">
        <f>IF($E38="","",INDEX(概要設定!$J$2:$K$21,MATCH($E38, 概要設定!$J$2:$J$21,0),2))</f>
        <v/>
      </c>
      <c r="D38" s="172" t="str">
        <f t="shared" ref="D38" si="73">IF($C38="-","△","")</f>
        <v/>
      </c>
      <c r="E38" s="163"/>
      <c r="F38" s="25"/>
      <c r="G38" s="26"/>
      <c r="H38" s="25"/>
      <c r="I38" s="26"/>
      <c r="J38" s="25"/>
      <c r="K38" s="26"/>
      <c r="L38" s="25"/>
      <c r="M38" s="26"/>
      <c r="N38" s="25"/>
      <c r="O38" s="26"/>
      <c r="P38" s="25"/>
      <c r="Q38" s="26"/>
      <c r="R38" s="25"/>
      <c r="S38" s="26"/>
      <c r="T38" s="25"/>
      <c r="U38" s="26"/>
      <c r="V38" s="25"/>
      <c r="W38" s="26"/>
      <c r="X38" s="25"/>
      <c r="Y38" s="26"/>
      <c r="Z38" s="25"/>
      <c r="AA38" s="26"/>
      <c r="AB38" s="25"/>
      <c r="AC38" s="26"/>
      <c r="AD38" s="25"/>
      <c r="AE38" s="26"/>
      <c r="AF38" s="25"/>
      <c r="AG38" s="26"/>
      <c r="AH38" s="25"/>
      <c r="AI38" s="26"/>
      <c r="AJ38" s="25"/>
      <c r="AK38" s="26"/>
      <c r="AL38" s="49"/>
      <c r="AM38" s="50"/>
      <c r="AN38" s="183" t="str">
        <f>IF(E38="","",COUNTIF($F39:AL39,"w"))</f>
        <v/>
      </c>
      <c r="AO38" s="185" t="str">
        <f t="shared" ref="AO38" si="74">IF(E38="","",COUNTIF(F39:AL39,"&gt;=0"))</f>
        <v/>
      </c>
      <c r="AP38" s="185" t="str">
        <f>IF(E38="","",INT((SUM(F39:AM39)+($C39*AN38))*$K$2/$C39))</f>
        <v/>
      </c>
      <c r="AQ38" s="186" t="str">
        <f>IF($E38="","",SUM(AL$7:AL$39))</f>
        <v/>
      </c>
      <c r="AR38" s="188" t="str">
        <f t="shared" ref="AR38" si="75">IF(E38="","",AN38*100000000+AP38*10000-AQ38)</f>
        <v/>
      </c>
      <c r="AS38" s="156" t="str">
        <f>IF(E38="","",RANK(AR38,$AR$6:$AR$39)+COUNTIF($AR$6:AR38,AR38)-1)</f>
        <v/>
      </c>
      <c r="AT38" s="189">
        <f t="shared" ref="AT38" si="76">MAX($G38:$AM38)</f>
        <v>0</v>
      </c>
    </row>
    <row r="39" spans="2:46" s="6" customFormat="1" ht="23.4">
      <c r="B39" s="171"/>
      <c r="C39" s="36" t="str">
        <f>IF($E38="","",IF($C38&lt;&gt;"-",概要設定!$B$6,INDEX(概要設定!$L$2:$M$6,MATCH(概要設定!$B$6, 概要設定!$L$2:$L$6,0),2)))</f>
        <v/>
      </c>
      <c r="D39" s="173"/>
      <c r="E39" s="164"/>
      <c r="F39" s="158"/>
      <c r="G39" s="159"/>
      <c r="H39" s="158"/>
      <c r="I39" s="159"/>
      <c r="J39" s="158"/>
      <c r="K39" s="159"/>
      <c r="L39" s="158"/>
      <c r="M39" s="159"/>
      <c r="N39" s="158"/>
      <c r="O39" s="159"/>
      <c r="P39" s="158"/>
      <c r="Q39" s="159"/>
      <c r="R39" s="158"/>
      <c r="S39" s="159"/>
      <c r="T39" s="158"/>
      <c r="U39" s="159"/>
      <c r="V39" s="158"/>
      <c r="W39" s="159"/>
      <c r="X39" s="158"/>
      <c r="Y39" s="159"/>
      <c r="Z39" s="158"/>
      <c r="AA39" s="159"/>
      <c r="AB39" s="158"/>
      <c r="AC39" s="159"/>
      <c r="AD39" s="158"/>
      <c r="AE39" s="159"/>
      <c r="AF39" s="158"/>
      <c r="AG39" s="159"/>
      <c r="AH39" s="158"/>
      <c r="AI39" s="159"/>
      <c r="AJ39" s="158"/>
      <c r="AK39" s="159"/>
      <c r="AL39" s="160"/>
      <c r="AM39" s="159"/>
      <c r="AN39" s="184"/>
      <c r="AO39" s="173"/>
      <c r="AP39" s="173"/>
      <c r="AQ39" s="187"/>
      <c r="AR39" s="187"/>
      <c r="AS39" s="157"/>
      <c r="AT39" s="190"/>
    </row>
    <row r="40" spans="2:46" s="6" customFormat="1" ht="27" customHeight="1">
      <c r="E40" s="167" t="s">
        <v>111</v>
      </c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</row>
    <row r="42" spans="2:46" ht="14.4">
      <c r="F42" s="10" t="s">
        <v>14</v>
      </c>
      <c r="G42" s="10"/>
      <c r="H42" s="13" t="s">
        <v>13</v>
      </c>
      <c r="I42" s="14">
        <v>120</v>
      </c>
      <c r="J42" s="11"/>
      <c r="K42" s="11"/>
      <c r="L42" s="13" t="s">
        <v>15</v>
      </c>
      <c r="M42" s="14">
        <v>120</v>
      </c>
      <c r="N42" s="11"/>
      <c r="O42" s="11"/>
      <c r="P42" s="13"/>
      <c r="Q42" s="14">
        <v>115</v>
      </c>
    </row>
    <row r="43" spans="2:46" ht="27" customHeight="1">
      <c r="F43" s="12"/>
      <c r="G43" s="12"/>
      <c r="H43" s="161" t="s">
        <v>163</v>
      </c>
      <c r="I43" s="162"/>
      <c r="J43" s="11"/>
      <c r="K43" s="11"/>
      <c r="L43" s="161" t="s">
        <v>26</v>
      </c>
      <c r="M43" s="162"/>
      <c r="N43" s="11"/>
      <c r="O43" s="11"/>
      <c r="P43" s="161" t="s">
        <v>163</v>
      </c>
      <c r="Q43" s="162"/>
    </row>
    <row r="44" spans="2:46">
      <c r="F44" s="9"/>
      <c r="G44" s="9"/>
    </row>
    <row r="47" spans="2:46" s="6" customFormat="1" ht="19.2"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46" s="6" customFormat="1" ht="19.2"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5:21" s="6" customFormat="1" ht="19.2"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5:21" s="6" customFormat="1" ht="19.2"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5:21" s="6" customFormat="1" ht="19.2"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5:21" s="6" customFormat="1" ht="19.2"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86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50" spans="23:23">
      <c r="W250" s="11"/>
    </row>
  </sheetData>
  <mergeCells count="502">
    <mergeCell ref="D36:D37"/>
    <mergeCell ref="D38:D39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8:D29"/>
    <mergeCell ref="D30:D31"/>
    <mergeCell ref="D32:D33"/>
    <mergeCell ref="D34:D35"/>
    <mergeCell ref="AO2:AS2"/>
    <mergeCell ref="AN38:AN39"/>
    <mergeCell ref="AO38:AO39"/>
    <mergeCell ref="AP38:AP39"/>
    <mergeCell ref="AQ38:AQ39"/>
    <mergeCell ref="AR38:AR39"/>
    <mergeCell ref="AN34:AN35"/>
    <mergeCell ref="AO34:AO35"/>
    <mergeCell ref="AP34:AP35"/>
    <mergeCell ref="AQ34:AQ35"/>
    <mergeCell ref="AR34:AR35"/>
    <mergeCell ref="AN36:AN37"/>
    <mergeCell ref="AO36:AO37"/>
    <mergeCell ref="AP36:AP37"/>
    <mergeCell ref="AQ36:AQ37"/>
    <mergeCell ref="AR36:AR37"/>
    <mergeCell ref="AN30:AN31"/>
    <mergeCell ref="AO30:AO31"/>
    <mergeCell ref="AP30:AP31"/>
    <mergeCell ref="AQ30:AQ31"/>
    <mergeCell ref="AR30:AR31"/>
    <mergeCell ref="AN32:AN33"/>
    <mergeCell ref="AO32:AO33"/>
    <mergeCell ref="AP32:AP33"/>
    <mergeCell ref="AQ32:AQ33"/>
    <mergeCell ref="AR32:AR33"/>
    <mergeCell ref="AN26:AN27"/>
    <mergeCell ref="AO26:AO27"/>
    <mergeCell ref="AP26:AP27"/>
    <mergeCell ref="AQ26:AQ27"/>
    <mergeCell ref="AR26:AR27"/>
    <mergeCell ref="AN28:AN29"/>
    <mergeCell ref="AO28:AO29"/>
    <mergeCell ref="AP28:AP29"/>
    <mergeCell ref="AQ28:AQ29"/>
    <mergeCell ref="AR28:AR29"/>
    <mergeCell ref="AN22:AN23"/>
    <mergeCell ref="AO22:AO23"/>
    <mergeCell ref="AP22:AP23"/>
    <mergeCell ref="AQ22:AQ23"/>
    <mergeCell ref="AR22:AR23"/>
    <mergeCell ref="AN24:AN25"/>
    <mergeCell ref="AO24:AO25"/>
    <mergeCell ref="AP24:AP25"/>
    <mergeCell ref="AQ24:AQ25"/>
    <mergeCell ref="AR24:AR25"/>
    <mergeCell ref="AN18:AN19"/>
    <mergeCell ref="AO18:AO19"/>
    <mergeCell ref="AP18:AP19"/>
    <mergeCell ref="AQ18:AQ19"/>
    <mergeCell ref="AR18:AR19"/>
    <mergeCell ref="AN20:AN21"/>
    <mergeCell ref="AO20:AO21"/>
    <mergeCell ref="AP20:AP21"/>
    <mergeCell ref="AQ20:AQ21"/>
    <mergeCell ref="AR20:AR21"/>
    <mergeCell ref="AN14:AN15"/>
    <mergeCell ref="AO14:AO15"/>
    <mergeCell ref="AP14:AP15"/>
    <mergeCell ref="AQ14:AQ15"/>
    <mergeCell ref="AR14:AR15"/>
    <mergeCell ref="AN16:AN17"/>
    <mergeCell ref="AO16:AO17"/>
    <mergeCell ref="AP16:AP17"/>
    <mergeCell ref="AQ16:AQ17"/>
    <mergeCell ref="AR16:AR17"/>
    <mergeCell ref="AT32:AT33"/>
    <mergeCell ref="AT34:AT35"/>
    <mergeCell ref="AT36:AT37"/>
    <mergeCell ref="AT38:AT39"/>
    <mergeCell ref="AT14:AT15"/>
    <mergeCell ref="AT16:AT17"/>
    <mergeCell ref="AT18:AT19"/>
    <mergeCell ref="AT20:AT21"/>
    <mergeCell ref="AT22:AT23"/>
    <mergeCell ref="AT24:AT25"/>
    <mergeCell ref="AT26:AT27"/>
    <mergeCell ref="AT28:AT29"/>
    <mergeCell ref="AT30:AT31"/>
    <mergeCell ref="AN6:AN7"/>
    <mergeCell ref="AO6:AO7"/>
    <mergeCell ref="AP6:AP7"/>
    <mergeCell ref="AQ6:AQ7"/>
    <mergeCell ref="AR6:AR7"/>
    <mergeCell ref="AT6:AT7"/>
    <mergeCell ref="AT8:AT9"/>
    <mergeCell ref="AT10:AT11"/>
    <mergeCell ref="AT12:AT13"/>
    <mergeCell ref="AN8:AN9"/>
    <mergeCell ref="AO8:AO9"/>
    <mergeCell ref="AP8:AP9"/>
    <mergeCell ref="AQ8:AQ9"/>
    <mergeCell ref="AR8:AR9"/>
    <mergeCell ref="AN10:AN11"/>
    <mergeCell ref="AO10:AO11"/>
    <mergeCell ref="AP10:AP11"/>
    <mergeCell ref="AQ10:AQ11"/>
    <mergeCell ref="AR10:AR11"/>
    <mergeCell ref="AN12:AN13"/>
    <mergeCell ref="AO12:AO13"/>
    <mergeCell ref="AP12:AP13"/>
    <mergeCell ref="AQ12:AQ13"/>
    <mergeCell ref="AR12:AR13"/>
    <mergeCell ref="N5:O5"/>
    <mergeCell ref="P5:Q5"/>
    <mergeCell ref="R5:S5"/>
    <mergeCell ref="T5:U5"/>
    <mergeCell ref="V5:W5"/>
    <mergeCell ref="X5:Y5"/>
    <mergeCell ref="Z5:AA5"/>
    <mergeCell ref="J5:K5"/>
    <mergeCell ref="AB7:AC7"/>
    <mergeCell ref="Z7:AA7"/>
    <mergeCell ref="N7:O7"/>
    <mergeCell ref="L7:M7"/>
    <mergeCell ref="AB5:AC5"/>
    <mergeCell ref="Z4:AA4"/>
    <mergeCell ref="AB4:AC4"/>
    <mergeCell ref="AD5:AE5"/>
    <mergeCell ref="AF5:AG5"/>
    <mergeCell ref="Z9:AA9"/>
    <mergeCell ref="AB9:AC9"/>
    <mergeCell ref="AD4:AE4"/>
    <mergeCell ref="AF4:AG4"/>
    <mergeCell ref="AH5:AI5"/>
    <mergeCell ref="AD7:AE7"/>
    <mergeCell ref="AH9:AI9"/>
    <mergeCell ref="AL7:AM7"/>
    <mergeCell ref="AJ7:AK7"/>
    <mergeCell ref="AH7:AI7"/>
    <mergeCell ref="AJ23:AK23"/>
    <mergeCell ref="AH23:AI23"/>
    <mergeCell ref="AH25:AI25"/>
    <mergeCell ref="AL23:AM23"/>
    <mergeCell ref="AH4:AI4"/>
    <mergeCell ref="AJ4:AK4"/>
    <mergeCell ref="AL4:AM4"/>
    <mergeCell ref="AJ5:AK5"/>
    <mergeCell ref="AL5:AM5"/>
    <mergeCell ref="AD31:AE31"/>
    <mergeCell ref="AJ31:AK31"/>
    <mergeCell ref="AH31:AI31"/>
    <mergeCell ref="AD33:AE33"/>
    <mergeCell ref="AL33:AM33"/>
    <mergeCell ref="AL11:AM11"/>
    <mergeCell ref="AJ11:AK11"/>
    <mergeCell ref="AH11:AI11"/>
    <mergeCell ref="AL13:AM13"/>
    <mergeCell ref="AJ13:AK13"/>
    <mergeCell ref="AH13:AI13"/>
    <mergeCell ref="AL29:AM29"/>
    <mergeCell ref="AL31:AM31"/>
    <mergeCell ref="AJ29:AK29"/>
    <mergeCell ref="AH29:AI29"/>
    <mergeCell ref="AL27:AM27"/>
    <mergeCell ref="AJ27:AK27"/>
    <mergeCell ref="AH27:AI27"/>
    <mergeCell ref="AL25:AM25"/>
    <mergeCell ref="AJ25:AK25"/>
    <mergeCell ref="AD19:AE19"/>
    <mergeCell ref="AL35:AM35"/>
    <mergeCell ref="AJ35:AK35"/>
    <mergeCell ref="AH35:AI35"/>
    <mergeCell ref="AJ33:AK33"/>
    <mergeCell ref="AH33:AI33"/>
    <mergeCell ref="AF15:AG15"/>
    <mergeCell ref="AF17:AG17"/>
    <mergeCell ref="AF19:AG19"/>
    <mergeCell ref="AD21:AE21"/>
    <mergeCell ref="AD23:AE23"/>
    <mergeCell ref="AD25:AE25"/>
    <mergeCell ref="AD15:AE15"/>
    <mergeCell ref="AL19:AM19"/>
    <mergeCell ref="AJ19:AK19"/>
    <mergeCell ref="AH19:AI19"/>
    <mergeCell ref="AL17:AM17"/>
    <mergeCell ref="AJ17:AK17"/>
    <mergeCell ref="AH17:AI17"/>
    <mergeCell ref="AL15:AM15"/>
    <mergeCell ref="AJ15:AK15"/>
    <mergeCell ref="AH15:AI15"/>
    <mergeCell ref="AL21:AM21"/>
    <mergeCell ref="AJ21:AK21"/>
    <mergeCell ref="AH21:AI21"/>
    <mergeCell ref="AL37:AM37"/>
    <mergeCell ref="AJ37:AK37"/>
    <mergeCell ref="AH37:AI37"/>
    <mergeCell ref="Z37:AA37"/>
    <mergeCell ref="AB37:AC37"/>
    <mergeCell ref="AD37:AE37"/>
    <mergeCell ref="AF37:AG37"/>
    <mergeCell ref="AD39:AE39"/>
    <mergeCell ref="AF39:AG39"/>
    <mergeCell ref="AL39:AM39"/>
    <mergeCell ref="AJ39:AK39"/>
    <mergeCell ref="AH39:AI39"/>
    <mergeCell ref="Z39:AA39"/>
    <mergeCell ref="AB39:AC39"/>
    <mergeCell ref="B6:B7"/>
    <mergeCell ref="B8:B9"/>
    <mergeCell ref="B10:B11"/>
    <mergeCell ref="B12:B13"/>
    <mergeCell ref="B14:B15"/>
    <mergeCell ref="B16:B17"/>
    <mergeCell ref="AF7:AG7"/>
    <mergeCell ref="AF9:AG9"/>
    <mergeCell ref="AF11:AG11"/>
    <mergeCell ref="AF13:AG13"/>
    <mergeCell ref="J7:K7"/>
    <mergeCell ref="J11:K11"/>
    <mergeCell ref="H11:I11"/>
    <mergeCell ref="L11:M11"/>
    <mergeCell ref="N11:O11"/>
    <mergeCell ref="P11:Q11"/>
    <mergeCell ref="R11:S11"/>
    <mergeCell ref="T11:U11"/>
    <mergeCell ref="N9:O9"/>
    <mergeCell ref="P9:Q9"/>
    <mergeCell ref="R9:S9"/>
    <mergeCell ref="T9:U9"/>
    <mergeCell ref="J9:K9"/>
    <mergeCell ref="F13:G13"/>
    <mergeCell ref="E34:E35"/>
    <mergeCell ref="T35:U35"/>
    <mergeCell ref="V35:W35"/>
    <mergeCell ref="AF27:AG27"/>
    <mergeCell ref="X31:Y31"/>
    <mergeCell ref="Z31:AA31"/>
    <mergeCell ref="AB31:AC31"/>
    <mergeCell ref="AD27:AE27"/>
    <mergeCell ref="L23:M23"/>
    <mergeCell ref="AF29:AG29"/>
    <mergeCell ref="AD29:AE29"/>
    <mergeCell ref="AB35:AC35"/>
    <mergeCell ref="Z29:AA29"/>
    <mergeCell ref="Z25:AA25"/>
    <mergeCell ref="Z27:AA27"/>
    <mergeCell ref="Z33:AA33"/>
    <mergeCell ref="H35:I35"/>
    <mergeCell ref="J35:K35"/>
    <mergeCell ref="L35:M35"/>
    <mergeCell ref="N35:O35"/>
    <mergeCell ref="P35:Q35"/>
    <mergeCell ref="AD35:AE35"/>
    <mergeCell ref="AF35:AG35"/>
    <mergeCell ref="AF33:AG33"/>
    <mergeCell ref="E30:E31"/>
    <mergeCell ref="F31:G31"/>
    <mergeCell ref="V31:W31"/>
    <mergeCell ref="P31:Q31"/>
    <mergeCell ref="AF31:AG31"/>
    <mergeCell ref="R31:S31"/>
    <mergeCell ref="V2:Y2"/>
    <mergeCell ref="X27:Y27"/>
    <mergeCell ref="X23:Y23"/>
    <mergeCell ref="X21:Y21"/>
    <mergeCell ref="V27:W27"/>
    <mergeCell ref="V25:W25"/>
    <mergeCell ref="AB23:AC23"/>
    <mergeCell ref="AB27:AC27"/>
    <mergeCell ref="T13:U13"/>
    <mergeCell ref="R27:S27"/>
    <mergeCell ref="T27:U27"/>
    <mergeCell ref="AF23:AG23"/>
    <mergeCell ref="T31:U31"/>
    <mergeCell ref="AD17:AE17"/>
    <mergeCell ref="AD9:AE9"/>
    <mergeCell ref="P15:Q15"/>
    <mergeCell ref="P13:Q13"/>
    <mergeCell ref="R13:S13"/>
    <mergeCell ref="AB33:AC33"/>
    <mergeCell ref="P4:Q4"/>
    <mergeCell ref="X33:Y33"/>
    <mergeCell ref="P33:Q33"/>
    <mergeCell ref="R33:S33"/>
    <mergeCell ref="T33:U33"/>
    <mergeCell ref="P23:Q23"/>
    <mergeCell ref="X4:Y4"/>
    <mergeCell ref="R4:S4"/>
    <mergeCell ref="T4:U4"/>
    <mergeCell ref="V4:W4"/>
    <mergeCell ref="X15:Y15"/>
    <mergeCell ref="V7:W7"/>
    <mergeCell ref="X7:Y7"/>
    <mergeCell ref="R7:S7"/>
    <mergeCell ref="T7:U7"/>
    <mergeCell ref="P7:Q7"/>
    <mergeCell ref="V33:W33"/>
    <mergeCell ref="V19:W19"/>
    <mergeCell ref="R15:S15"/>
    <mergeCell ref="V21:W21"/>
    <mergeCell ref="X25:Y25"/>
    <mergeCell ref="R21:S21"/>
    <mergeCell ref="T19:U19"/>
    <mergeCell ref="L43:M43"/>
    <mergeCell ref="J33:K33"/>
    <mergeCell ref="L33:M33"/>
    <mergeCell ref="P43:Q43"/>
    <mergeCell ref="X39:Y39"/>
    <mergeCell ref="N27:O27"/>
    <mergeCell ref="X37:Y37"/>
    <mergeCell ref="X29:Y29"/>
    <mergeCell ref="L25:M25"/>
    <mergeCell ref="P25:Q25"/>
    <mergeCell ref="V39:W39"/>
    <mergeCell ref="T15:U15"/>
    <mergeCell ref="L15:M15"/>
    <mergeCell ref="L17:M17"/>
    <mergeCell ref="L21:M21"/>
    <mergeCell ref="N13:O13"/>
    <mergeCell ref="R17:S17"/>
    <mergeCell ref="T17:U17"/>
    <mergeCell ref="R35:S35"/>
    <mergeCell ref="V37:W37"/>
    <mergeCell ref="L31:M31"/>
    <mergeCell ref="N31:O31"/>
    <mergeCell ref="N23:O23"/>
    <mergeCell ref="R23:S23"/>
    <mergeCell ref="T23:U23"/>
    <mergeCell ref="P27:Q27"/>
    <mergeCell ref="V29:W29"/>
    <mergeCell ref="R29:S29"/>
    <mergeCell ref="T29:U29"/>
    <mergeCell ref="L37:M37"/>
    <mergeCell ref="F35:G35"/>
    <mergeCell ref="F33:G33"/>
    <mergeCell ref="L39:M39"/>
    <mergeCell ref="N37:O37"/>
    <mergeCell ref="N39:O39"/>
    <mergeCell ref="P39:Q39"/>
    <mergeCell ref="R39:S39"/>
    <mergeCell ref="T39:U39"/>
    <mergeCell ref="H37:I37"/>
    <mergeCell ref="J37:K37"/>
    <mergeCell ref="P37:Q37"/>
    <mergeCell ref="R37:S37"/>
    <mergeCell ref="T37:U37"/>
    <mergeCell ref="J23:K23"/>
    <mergeCell ref="H25:I25"/>
    <mergeCell ref="J25:K25"/>
    <mergeCell ref="N33:O33"/>
    <mergeCell ref="F27:G27"/>
    <mergeCell ref="L29:M29"/>
    <mergeCell ref="J29:K29"/>
    <mergeCell ref="N29:O29"/>
    <mergeCell ref="H27:I27"/>
    <mergeCell ref="J27:K27"/>
    <mergeCell ref="L27:M27"/>
    <mergeCell ref="H33:I33"/>
    <mergeCell ref="F23:G23"/>
    <mergeCell ref="F25:G25"/>
    <mergeCell ref="H23:I23"/>
    <mergeCell ref="H31:I31"/>
    <mergeCell ref="J31:K31"/>
    <mergeCell ref="B36:B37"/>
    <mergeCell ref="B38:B39"/>
    <mergeCell ref="H9:I9"/>
    <mergeCell ref="J17:K17"/>
    <mergeCell ref="H17:I17"/>
    <mergeCell ref="J13:K13"/>
    <mergeCell ref="F39:G39"/>
    <mergeCell ref="H39:I39"/>
    <mergeCell ref="J39:K39"/>
    <mergeCell ref="F21:G21"/>
    <mergeCell ref="F17:G17"/>
    <mergeCell ref="E38:E39"/>
    <mergeCell ref="E32:E33"/>
    <mergeCell ref="E36:E37"/>
    <mergeCell ref="F37:G37"/>
    <mergeCell ref="B18:B19"/>
    <mergeCell ref="B20:B21"/>
    <mergeCell ref="B22:B23"/>
    <mergeCell ref="B32:B33"/>
    <mergeCell ref="B34:B35"/>
    <mergeCell ref="B30:B31"/>
    <mergeCell ref="F29:G29"/>
    <mergeCell ref="H29:I29"/>
    <mergeCell ref="E28:E29"/>
    <mergeCell ref="B4:B5"/>
    <mergeCell ref="F5:G5"/>
    <mergeCell ref="H5:I5"/>
    <mergeCell ref="P29:Q29"/>
    <mergeCell ref="L5:M5"/>
    <mergeCell ref="F9:G9"/>
    <mergeCell ref="L9:M9"/>
    <mergeCell ref="H15:I15"/>
    <mergeCell ref="J15:K15"/>
    <mergeCell ref="L13:M13"/>
    <mergeCell ref="F4:G4"/>
    <mergeCell ref="H4:I4"/>
    <mergeCell ref="J4:K4"/>
    <mergeCell ref="L4:M4"/>
    <mergeCell ref="N4:O4"/>
    <mergeCell ref="L19:M19"/>
    <mergeCell ref="J21:K21"/>
    <mergeCell ref="H21:I21"/>
    <mergeCell ref="N15:O15"/>
    <mergeCell ref="N19:O19"/>
    <mergeCell ref="N17:O17"/>
    <mergeCell ref="N21:O21"/>
    <mergeCell ref="H19:I19"/>
    <mergeCell ref="J19:K19"/>
    <mergeCell ref="F15:G15"/>
    <mergeCell ref="E12:E13"/>
    <mergeCell ref="B28:B29"/>
    <mergeCell ref="E14:E15"/>
    <mergeCell ref="E16:E17"/>
    <mergeCell ref="E22:E23"/>
    <mergeCell ref="B24:B25"/>
    <mergeCell ref="B26:B27"/>
    <mergeCell ref="D24:D25"/>
    <mergeCell ref="D26:D27"/>
    <mergeCell ref="E26:E27"/>
    <mergeCell ref="F19:G19"/>
    <mergeCell ref="P1:U1"/>
    <mergeCell ref="AS18:AS19"/>
    <mergeCell ref="AS20:AS21"/>
    <mergeCell ref="AS6:AS7"/>
    <mergeCell ref="P17:Q17"/>
    <mergeCell ref="R19:S19"/>
    <mergeCell ref="T21:U21"/>
    <mergeCell ref="AS8:AS9"/>
    <mergeCell ref="AS10:AS11"/>
    <mergeCell ref="AS12:AS13"/>
    <mergeCell ref="AS14:AS15"/>
    <mergeCell ref="AS16:AS17"/>
    <mergeCell ref="AB21:AC21"/>
    <mergeCell ref="AF21:AG21"/>
    <mergeCell ref="V9:W9"/>
    <mergeCell ref="P19:Q19"/>
    <mergeCell ref="P21:Q21"/>
    <mergeCell ref="V15:W15"/>
    <mergeCell ref="AJ9:AK9"/>
    <mergeCell ref="Z15:AA15"/>
    <mergeCell ref="AB11:AC11"/>
    <mergeCell ref="AB15:AC15"/>
    <mergeCell ref="AD11:AE11"/>
    <mergeCell ref="AD13:AE13"/>
    <mergeCell ref="AS38:AS39"/>
    <mergeCell ref="H43:I43"/>
    <mergeCell ref="E6:E7"/>
    <mergeCell ref="E8:E9"/>
    <mergeCell ref="E10:E11"/>
    <mergeCell ref="F11:G11"/>
    <mergeCell ref="AS22:AS23"/>
    <mergeCell ref="AS24:AS25"/>
    <mergeCell ref="AS26:AS27"/>
    <mergeCell ref="AS28:AS29"/>
    <mergeCell ref="AS30:AS31"/>
    <mergeCell ref="AS32:AS33"/>
    <mergeCell ref="E24:E25"/>
    <mergeCell ref="E18:E19"/>
    <mergeCell ref="E20:E21"/>
    <mergeCell ref="N25:O25"/>
    <mergeCell ref="R25:S25"/>
    <mergeCell ref="T25:U25"/>
    <mergeCell ref="AB25:AC25"/>
    <mergeCell ref="AF25:AG25"/>
    <mergeCell ref="E40:AS40"/>
    <mergeCell ref="F7:G7"/>
    <mergeCell ref="H13:I13"/>
    <mergeCell ref="H7:I7"/>
    <mergeCell ref="AS34:AS35"/>
    <mergeCell ref="AS36:AS37"/>
    <mergeCell ref="AL9:AM9"/>
    <mergeCell ref="V13:W13"/>
    <mergeCell ref="X13:Y13"/>
    <mergeCell ref="AB13:AC13"/>
    <mergeCell ref="V11:W11"/>
    <mergeCell ref="Z11:AA11"/>
    <mergeCell ref="Z13:AA13"/>
    <mergeCell ref="Z17:AA17"/>
    <mergeCell ref="Z19:AA19"/>
    <mergeCell ref="X11:Y11"/>
    <mergeCell ref="X9:Y9"/>
    <mergeCell ref="AB19:AC19"/>
    <mergeCell ref="X19:Y19"/>
    <mergeCell ref="Z21:AA21"/>
    <mergeCell ref="Z23:AA23"/>
    <mergeCell ref="V23:W23"/>
    <mergeCell ref="V17:W17"/>
    <mergeCell ref="AB17:AC17"/>
    <mergeCell ref="X17:Y17"/>
    <mergeCell ref="X35:Y35"/>
    <mergeCell ref="Z35:AA35"/>
    <mergeCell ref="AB29:AC29"/>
  </mergeCells>
  <phoneticPr fontId="2"/>
  <conditionalFormatting sqref="AT6:AT39">
    <cfRule type="cellIs" dxfId="1" priority="6" operator="equal">
      <formula>MAX($AT$6:$AT$39)</formula>
    </cfRule>
  </conditionalFormatting>
  <dataValidations count="4">
    <dataValidation type="list" allowBlank="1" showInputMessage="1" showErrorMessage="1" errorTitle="HRの入力" error="HRの入力は100～240になっています。_x000a_241以上のHRの場合は、管理者に報告してください。" sqref="P42 L42 H42">
      <formula1>AB</formula1>
    </dataValidation>
    <dataValidation type="whole" errorStyle="warning" allowBlank="1" showInputMessage="1" showErrorMessage="1" errorTitle="HRの入力" error="HRの入力の初期設定は100～240です。_x000a_入力した点数でよければ「はい（Y）」を選択して下さい。" sqref="Q42 M42 I42">
      <formula1>100</formula1>
      <formula2>240</formula2>
    </dataValidation>
    <dataValidation imeMode="off" allowBlank="1" showInputMessage="1" showErrorMessage="1" sqref="F6:AM39"/>
    <dataValidation type="list" imeMode="on" allowBlank="1" showInputMessage="1" showErrorMessage="1" errorTitle="入力禁止" error="このセルにはデータ入力できません" sqref="E6:E39">
      <formula1>名前</formula1>
    </dataValidation>
  </dataValidations>
  <printOptions horizontalCentered="1"/>
  <pageMargins left="0.23622047244094491" right="0.23622047244094491" top="0.98425196850393704" bottom="0.70866141732283472" header="0.31496062992125984" footer="0.31496062992125984"/>
  <pageSetup paperSize="9" scale="65" orientation="landscape" horizontalDpi="4294967294" verticalDpi="4294967294" r:id="rId1"/>
  <headerFooter alignWithMargins="0">
    <oddHeader>&amp;R&amp;16NRC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S329"/>
  <sheetViews>
    <sheetView zoomScale="75" zoomScaleNormal="75" workbookViewId="0">
      <selection activeCell="H67" sqref="H67"/>
    </sheetView>
  </sheetViews>
  <sheetFormatPr defaultRowHeight="13.2"/>
  <cols>
    <col min="1" max="1" width="7.6640625" customWidth="1"/>
    <col min="2" max="2" width="7.6640625" style="30" customWidth="1"/>
    <col min="3" max="3" width="17.6640625" style="30" customWidth="1"/>
    <col min="4" max="4" width="3.77734375" style="30" customWidth="1"/>
    <col min="5" max="5" width="5.77734375" style="30" customWidth="1"/>
    <col min="6" max="6" width="3.77734375" style="30" customWidth="1"/>
    <col min="7" max="7" width="5.77734375" style="30" customWidth="1"/>
    <col min="8" max="8" width="17.6640625" style="30" customWidth="1"/>
    <col min="9" max="9" width="7.6640625" style="30" customWidth="1"/>
    <col min="10" max="10" width="10.109375" style="30" customWidth="1"/>
    <col min="11" max="11" width="5.77734375" style="30" customWidth="1"/>
    <col min="12" max="12" width="7.6640625" style="30" customWidth="1"/>
    <col min="13" max="13" width="9" style="30" hidden="1" customWidth="1"/>
    <col min="14" max="14" width="9" hidden="1" customWidth="1"/>
    <col min="15" max="18" width="6.109375" hidden="1" customWidth="1"/>
    <col min="19" max="19" width="6.6640625" hidden="1" customWidth="1"/>
    <col min="20" max="21" width="9" hidden="1" customWidth="1"/>
    <col min="22" max="25" width="6.109375" hidden="1" customWidth="1"/>
    <col min="26" max="26" width="6.6640625" hidden="1" customWidth="1"/>
    <col min="27" max="27" width="6.109375" hidden="1" customWidth="1"/>
    <col min="28" max="28" width="6.109375" customWidth="1"/>
    <col min="30" max="30" width="3.77734375" customWidth="1"/>
    <col min="31" max="31" width="5.77734375" customWidth="1"/>
    <col min="33" max="33" width="3.77734375" customWidth="1"/>
    <col min="34" max="34" width="5.77734375" customWidth="1"/>
    <col min="36" max="36" width="3.77734375" customWidth="1"/>
    <col min="37" max="37" width="5.77734375" customWidth="1"/>
  </cols>
  <sheetData>
    <row r="1" spans="1:45" ht="30" customHeight="1">
      <c r="A1" s="72"/>
      <c r="B1" s="73"/>
      <c r="C1" s="73"/>
      <c r="D1" s="204" t="s">
        <v>100</v>
      </c>
      <c r="E1" s="204"/>
      <c r="F1" s="204"/>
      <c r="G1" s="204"/>
      <c r="H1" s="204"/>
      <c r="J1" s="58" t="s">
        <v>53</v>
      </c>
      <c r="K1" s="77">
        <f>IF('1組'!$E6="","",34 - COUNTIF('1組'!$E$6:$E$39,"") )</f>
        <v>10</v>
      </c>
      <c r="L1" s="77" t="s">
        <v>3</v>
      </c>
      <c r="M1" s="57" t="s">
        <v>60</v>
      </c>
      <c r="N1" s="84">
        <f>IF($K$1="","",HLOOKUP($K$1,list!$A$1:$BW$2,2,FALSE))</f>
        <v>37</v>
      </c>
      <c r="O1" s="84" t="s">
        <v>54</v>
      </c>
      <c r="P1" s="30" t="s">
        <v>76</v>
      </c>
      <c r="Q1" s="30"/>
      <c r="R1" s="30"/>
      <c r="S1" s="30"/>
      <c r="AC1" s="200" t="s">
        <v>152</v>
      </c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</row>
    <row r="2" spans="1:45" ht="30" customHeight="1">
      <c r="D2" s="205" t="s">
        <v>99</v>
      </c>
      <c r="E2" s="205"/>
      <c r="F2" s="205"/>
      <c r="G2" s="205"/>
      <c r="H2" s="205"/>
      <c r="J2" s="78" t="s">
        <v>78</v>
      </c>
      <c r="K2" s="82">
        <v>6</v>
      </c>
      <c r="L2" s="76" t="s">
        <v>77</v>
      </c>
      <c r="P2" s="83" t="s">
        <v>75</v>
      </c>
      <c r="Q2" s="6"/>
      <c r="R2" s="6"/>
      <c r="AC2" s="200" t="s">
        <v>156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</row>
    <row r="3" spans="1:45" ht="24" customHeight="1">
      <c r="A3" s="60" t="s">
        <v>55</v>
      </c>
      <c r="B3" s="59" t="s">
        <v>57</v>
      </c>
      <c r="C3" s="70" t="s">
        <v>58</v>
      </c>
      <c r="D3" s="201" t="s">
        <v>61</v>
      </c>
      <c r="E3" s="202"/>
      <c r="F3" s="203" t="s">
        <v>61</v>
      </c>
      <c r="G3" s="202"/>
      <c r="H3" s="71" t="s">
        <v>58</v>
      </c>
      <c r="I3" s="61" t="s">
        <v>56</v>
      </c>
      <c r="M3" s="109" t="s">
        <v>73</v>
      </c>
      <c r="N3" s="109" t="s">
        <v>74</v>
      </c>
      <c r="O3" s="109" t="s">
        <v>65</v>
      </c>
      <c r="P3" s="109" t="s">
        <v>66</v>
      </c>
      <c r="Q3" s="109" t="s">
        <v>67</v>
      </c>
      <c r="R3" s="109" t="s">
        <v>68</v>
      </c>
      <c r="S3" s="110" t="s">
        <v>103</v>
      </c>
      <c r="T3" s="108" t="s">
        <v>73</v>
      </c>
      <c r="U3" s="108" t="s">
        <v>74</v>
      </c>
      <c r="V3" s="108" t="s">
        <v>69</v>
      </c>
      <c r="W3" s="108" t="s">
        <v>70</v>
      </c>
      <c r="X3" s="108" t="s">
        <v>71</v>
      </c>
      <c r="Y3" s="108" t="s">
        <v>72</v>
      </c>
      <c r="Z3" s="111" t="s">
        <v>104</v>
      </c>
      <c r="AA3" s="107"/>
      <c r="AB3" s="30"/>
      <c r="AC3" s="204" t="s">
        <v>138</v>
      </c>
      <c r="AD3" s="204"/>
      <c r="AE3" s="204"/>
      <c r="AF3" s="204"/>
      <c r="AG3" s="204"/>
      <c r="AH3" s="204"/>
      <c r="AI3" s="204"/>
      <c r="AJ3" s="206"/>
      <c r="AK3" s="206"/>
      <c r="AL3" s="170"/>
      <c r="AM3" s="170"/>
      <c r="AN3" s="170"/>
      <c r="AO3" s="170"/>
      <c r="AP3" s="170"/>
      <c r="AQ3" s="170"/>
    </row>
    <row r="4" spans="1:45" ht="12.9" customHeight="1">
      <c r="A4" s="62"/>
      <c r="B4" s="87"/>
      <c r="C4" s="63"/>
      <c r="D4" s="79"/>
      <c r="E4" s="80"/>
      <c r="F4" s="81"/>
      <c r="G4" s="80"/>
      <c r="H4" s="63"/>
      <c r="I4" s="63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45" ht="24" customHeight="1">
      <c r="A5" s="66"/>
      <c r="B5" s="88" t="s">
        <v>178</v>
      </c>
      <c r="C5" s="69" t="str">
        <f>IF(AND($B5&gt;=1,$B5&lt;=17),INDEX('1組'!$B$6:$E$39,MATCH($B5,'1組'!$B$6:$B$39,0),4),"")</f>
        <v/>
      </c>
      <c r="D5" s="195"/>
      <c r="E5" s="196"/>
      <c r="F5" s="195"/>
      <c r="G5" s="196"/>
      <c r="H5" s="69" t="str">
        <f>IF(AND($I5&gt;=1,$I5&lt;=17),INDEX('1組'!$B$6:$E$39,MATCH($I5,'1組'!$B$6:$B$39,0),4),"")</f>
        <v/>
      </c>
      <c r="I5" s="64"/>
      <c r="M5" s="57" t="str">
        <f>IF($A5="","",$B5+$B5+5)</f>
        <v/>
      </c>
      <c r="N5" s="57" t="str">
        <f>IF($A5="","",$I5+$I5+4)</f>
        <v/>
      </c>
      <c r="O5" s="57"/>
      <c r="P5" s="57"/>
      <c r="Q5" s="57"/>
      <c r="R5" s="57"/>
      <c r="S5" s="57"/>
      <c r="T5" s="57" t="str">
        <f>IF($A5="","",$I5+$I5+5)</f>
        <v/>
      </c>
      <c r="U5" s="57" t="str">
        <f>IF($A5="","",$B5+$B5+4)</f>
        <v/>
      </c>
      <c r="V5" s="57"/>
      <c r="W5" s="57"/>
      <c r="X5" s="57"/>
      <c r="Y5" s="57"/>
      <c r="Z5" s="57"/>
      <c r="AA5" s="57"/>
      <c r="AB5" s="57"/>
      <c r="AC5" s="199" t="s">
        <v>157</v>
      </c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</row>
    <row r="6" spans="1:45" ht="12.9" customHeight="1">
      <c r="A6" s="62"/>
      <c r="B6" s="87"/>
      <c r="C6" s="63"/>
      <c r="D6" s="79"/>
      <c r="E6" s="80"/>
      <c r="F6" s="81"/>
      <c r="G6" s="80"/>
      <c r="H6" s="63"/>
      <c r="I6" s="63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1:45" ht="24" customHeight="1">
      <c r="A7" s="67">
        <v>1</v>
      </c>
      <c r="B7" s="89">
        <v>5</v>
      </c>
      <c r="C7" s="69" t="str">
        <f>IF(AND($B7&gt;=1,$B7&lt;=17),INDEX('1組'!$B$6:$E$39,MATCH($B7,'1組'!$B$6:$B$39,0),4),"")</f>
        <v>白戸　玲人</v>
      </c>
      <c r="D7" s="195">
        <v>15</v>
      </c>
      <c r="E7" s="196"/>
      <c r="F7" s="195" t="s">
        <v>269</v>
      </c>
      <c r="G7" s="196"/>
      <c r="H7" s="69" t="str">
        <f>IF(AND($I7&gt;=1,$I7&lt;=17),INDEX('1組'!$B$6:$E$39,MATCH($I7,'1組'!$B$6:$B$39,0),4),"")</f>
        <v>長谷川　進</v>
      </c>
      <c r="I7" s="65">
        <v>6</v>
      </c>
      <c r="M7" s="57">
        <f>IF($A7="","",$B7+$B7+5)</f>
        <v>15</v>
      </c>
      <c r="N7" s="57">
        <f>IF($A7="","",$I7+$I7+4)</f>
        <v>16</v>
      </c>
      <c r="O7" s="57">
        <f>IF($A7="","",$M7-1)</f>
        <v>14</v>
      </c>
      <c r="P7" s="57">
        <f>IF($A7="","",$N7)</f>
        <v>16</v>
      </c>
      <c r="Q7" s="57">
        <f>IF($A7="","",$M7-1)</f>
        <v>14</v>
      </c>
      <c r="R7" s="57">
        <f>IF($A7="","",$N7+1)</f>
        <v>17</v>
      </c>
      <c r="S7" s="57">
        <f ca="1">IF(AND($B7&gt;=1,$B7&lt;=17),OFFSET(INDEX('1組'!$B$6:$E$39,MATCH($B7,'1組'!$B$6:$B$39,0),2),1,0),"")</f>
        <v>180</v>
      </c>
      <c r="T7" s="57">
        <f>IF($A7="","",$I7+$I7+5)</f>
        <v>17</v>
      </c>
      <c r="U7" s="57">
        <f>IF($A7="","",$B7+$B7+4)</f>
        <v>14</v>
      </c>
      <c r="V7" s="57">
        <f>IF($A7="","",$T7-1)</f>
        <v>16</v>
      </c>
      <c r="W7" s="57">
        <f>IF($A7="","",$U7)</f>
        <v>14</v>
      </c>
      <c r="X7" s="57">
        <f>IF($A7="","",$T7-1)</f>
        <v>16</v>
      </c>
      <c r="Y7" s="57">
        <f>IF($A7="","",$U7+1)</f>
        <v>15</v>
      </c>
      <c r="Z7" s="57">
        <f ca="1">IF(AND($I7&gt;=1,$I7&lt;=17),OFFSET(INDEX('1組'!$B$6:$E$39,MATCH($I7,'1組'!$B$6:$B$39,0),2),1,0),"")</f>
        <v>180</v>
      </c>
      <c r="AA7" s="57"/>
      <c r="AB7" s="57"/>
      <c r="AC7" s="75" t="s">
        <v>155</v>
      </c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</row>
    <row r="8" spans="1:45" ht="12.9" customHeight="1">
      <c r="A8" s="62"/>
      <c r="B8" s="87"/>
      <c r="C8" s="63"/>
      <c r="D8" s="79"/>
      <c r="E8" s="80"/>
      <c r="F8" s="81"/>
      <c r="G8" s="80"/>
      <c r="H8" s="63"/>
      <c r="I8" s="63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</row>
    <row r="9" spans="1:45" ht="24" customHeight="1">
      <c r="A9" s="67">
        <v>2</v>
      </c>
      <c r="B9" s="89">
        <v>4</v>
      </c>
      <c r="C9" s="69" t="str">
        <f>IF(AND($B9&gt;=1,$B9&lt;=17),INDEX('1組'!$B$6:$E$39,MATCH($B9,'1組'!$B$6:$B$39,0),4),"")</f>
        <v>井本　高史</v>
      </c>
      <c r="D9" s="195" t="s">
        <v>268</v>
      </c>
      <c r="E9" s="196"/>
      <c r="F9" s="195">
        <v>116</v>
      </c>
      <c r="G9" s="196"/>
      <c r="H9" s="69" t="str">
        <f>IF(AND($I9&gt;=1,$I9&lt;=17),INDEX('1組'!$B$6:$E$39,MATCH($I9,'1組'!$B$6:$B$39,0),4),"")</f>
        <v>宮野　早織</v>
      </c>
      <c r="I9" s="65">
        <v>7</v>
      </c>
      <c r="M9" s="57">
        <f>IF($A9="","",$B9+$B9+5)</f>
        <v>13</v>
      </c>
      <c r="N9" s="57">
        <f>IF($A9="","",$I9+$I9+4)</f>
        <v>18</v>
      </c>
      <c r="O9" s="57">
        <f t="shared" ref="O9" si="0">IF($A9="","",$M9-1)</f>
        <v>12</v>
      </c>
      <c r="P9" s="57">
        <f t="shared" ref="P9" si="1">IF($A9="","",$N9)</f>
        <v>18</v>
      </c>
      <c r="Q9" s="57">
        <f t="shared" ref="Q9" si="2">IF($A9="","",$M9-1)</f>
        <v>12</v>
      </c>
      <c r="R9" s="57">
        <f t="shared" ref="R9" si="3">IF($A9="","",$N9+1)</f>
        <v>19</v>
      </c>
      <c r="S9" s="57">
        <f ca="1">IF(AND($B9&gt;=1,$B9&lt;=17),OFFSET(INDEX('1組'!$B$6:$E$39,MATCH($B9,'1組'!$B$6:$B$39,0),2),1,0),"")</f>
        <v>180</v>
      </c>
      <c r="T9" s="57">
        <f>IF($A9="","",$I9+$I9+5)</f>
        <v>19</v>
      </c>
      <c r="U9" s="57">
        <f>IF($A9="","",$B9+$B9+4)</f>
        <v>12</v>
      </c>
      <c r="V9" s="57">
        <f t="shared" ref="V9" si="4">IF($A9="","",$T9-1)</f>
        <v>18</v>
      </c>
      <c r="W9" s="57">
        <f t="shared" ref="W9" si="5">IF($A9="","",$U9)</f>
        <v>12</v>
      </c>
      <c r="X9" s="57">
        <f t="shared" ref="X9" si="6">IF($A9="","",$T9-1)</f>
        <v>18</v>
      </c>
      <c r="Y9" s="57">
        <f t="shared" ref="Y9" si="7">IF($A9="","",$U9+1)</f>
        <v>13</v>
      </c>
      <c r="Z9" s="57">
        <f ca="1">IF(AND($I9&gt;=1,$I9&lt;=17),OFFSET(INDEX('1組'!$B$6:$E$39,MATCH($I9,'1組'!$B$6:$B$39,0),2),1,0),"")</f>
        <v>140</v>
      </c>
      <c r="AA9" s="57"/>
      <c r="AB9" s="57"/>
      <c r="AC9" s="74"/>
      <c r="AD9" s="75"/>
      <c r="AE9" s="75"/>
      <c r="AF9" s="75"/>
      <c r="AG9" s="75"/>
    </row>
    <row r="10" spans="1:45" ht="12.9" customHeight="1">
      <c r="A10" s="62"/>
      <c r="B10" s="87"/>
      <c r="C10" s="63"/>
      <c r="D10" s="79"/>
      <c r="E10" s="80"/>
      <c r="F10" s="81"/>
      <c r="G10" s="80"/>
      <c r="H10" s="63"/>
      <c r="I10" s="63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115" t="s">
        <v>108</v>
      </c>
      <c r="AD10" s="113" t="s">
        <v>105</v>
      </c>
      <c r="AE10" s="114">
        <v>110</v>
      </c>
      <c r="AF10" s="75"/>
      <c r="AG10" s="113" t="s">
        <v>107</v>
      </c>
      <c r="AH10" s="114">
        <v>110</v>
      </c>
      <c r="AJ10" s="113"/>
      <c r="AK10" s="114">
        <v>110</v>
      </c>
    </row>
    <row r="11" spans="1:45" ht="24" customHeight="1">
      <c r="A11" s="67">
        <v>3</v>
      </c>
      <c r="B11" s="89">
        <v>3</v>
      </c>
      <c r="C11" s="69" t="str">
        <f>IF(AND($B11&gt;=1,$B11&lt;=17),INDEX('1組'!$B$6:$E$39,MATCH($B11,'1組'!$B$6:$B$39,0),4),"")</f>
        <v>岩本　剛</v>
      </c>
      <c r="D11" s="195">
        <v>119</v>
      </c>
      <c r="E11" s="196"/>
      <c r="F11" s="195" t="s">
        <v>269</v>
      </c>
      <c r="G11" s="196"/>
      <c r="H11" s="69" t="str">
        <f>IF(AND($I11&gt;=1,$I11&lt;=17),INDEX('1組'!$B$6:$E$39,MATCH($I11,'1組'!$B$6:$B$39,0),4),"")</f>
        <v>巽　大地</v>
      </c>
      <c r="I11" s="65">
        <v>8</v>
      </c>
      <c r="M11" s="57">
        <f>IF($A11="","",$B11+$B11+5)</f>
        <v>11</v>
      </c>
      <c r="N11" s="57">
        <f>IF($A11="","",$I11+$I11+4)</f>
        <v>20</v>
      </c>
      <c r="O11" s="57">
        <f t="shared" ref="O11" si="8">IF($A11="","",$M11-1)</f>
        <v>10</v>
      </c>
      <c r="P11" s="57">
        <f t="shared" ref="P11" si="9">IF($A11="","",$N11)</f>
        <v>20</v>
      </c>
      <c r="Q11" s="57">
        <f t="shared" ref="Q11" si="10">IF($A11="","",$M11-1)</f>
        <v>10</v>
      </c>
      <c r="R11" s="57">
        <f t="shared" ref="R11" si="11">IF($A11="","",$N11+1)</f>
        <v>21</v>
      </c>
      <c r="S11" s="57">
        <f ca="1">IF(AND($B11&gt;=1,$B11&lt;=17),OFFSET(INDEX('1組'!$B$6:$E$39,MATCH($B11,'1組'!$B$6:$B$39,0),2),1,0),"")</f>
        <v>180</v>
      </c>
      <c r="T11" s="57">
        <f>IF($A11="","",$I11+$I11+5)</f>
        <v>21</v>
      </c>
      <c r="U11" s="57">
        <f>IF($A11="","",$B11+$B11+4)</f>
        <v>10</v>
      </c>
      <c r="V11" s="57">
        <f t="shared" ref="V11" si="12">IF($A11="","",$T11-1)</f>
        <v>20</v>
      </c>
      <c r="W11" s="57">
        <f t="shared" ref="W11" si="13">IF($A11="","",$U11)</f>
        <v>10</v>
      </c>
      <c r="X11" s="57">
        <f t="shared" ref="X11" si="14">IF($A11="","",$T11-1)</f>
        <v>20</v>
      </c>
      <c r="Y11" s="57">
        <f t="shared" ref="Y11" si="15">IF($A11="","",$U11+1)</f>
        <v>11</v>
      </c>
      <c r="Z11" s="57">
        <f ca="1">IF(AND($I11&gt;=1,$I11&lt;=17),OFFSET(INDEX('1組'!$B$6:$E$39,MATCH($I11,'1組'!$B$6:$B$39,0),2),1,0),"")</f>
        <v>180</v>
      </c>
      <c r="AA11" s="57"/>
      <c r="AB11" s="57"/>
      <c r="AC11" s="86"/>
      <c r="AD11" s="207" t="s">
        <v>106</v>
      </c>
      <c r="AE11" s="208"/>
      <c r="AF11" s="86"/>
      <c r="AG11" s="207" t="s">
        <v>26</v>
      </c>
      <c r="AH11" s="208"/>
      <c r="AI11" s="86"/>
      <c r="AJ11" s="207">
        <v>125</v>
      </c>
      <c r="AK11" s="208"/>
      <c r="AL11" s="85"/>
    </row>
    <row r="12" spans="1:45" ht="12.9" customHeight="1">
      <c r="A12" s="62"/>
      <c r="B12" s="87"/>
      <c r="C12" s="63"/>
      <c r="D12" s="79"/>
      <c r="E12" s="80"/>
      <c r="F12" s="81"/>
      <c r="G12" s="80"/>
      <c r="H12" s="63"/>
      <c r="I12" s="63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1:45" ht="24" customHeight="1">
      <c r="A13" s="67">
        <v>4</v>
      </c>
      <c r="B13" s="89">
        <v>2</v>
      </c>
      <c r="C13" s="69" t="str">
        <f>IF(AND($B13&gt;=1,$B13&lt;=17),INDEX('1組'!$B$6:$E$39,MATCH($B13,'1組'!$B$6:$B$39,0),4),"")</f>
        <v>吉向　翔平</v>
      </c>
      <c r="D13" s="195">
        <v>160</v>
      </c>
      <c r="E13" s="196"/>
      <c r="F13" s="195" t="s">
        <v>268</v>
      </c>
      <c r="G13" s="196"/>
      <c r="H13" s="69" t="str">
        <f>IF(AND($I13&gt;=1,$I13&lt;=17),INDEX('1組'!$B$6:$E$39,MATCH($I13,'1組'!$B$6:$B$39,0),4),"")</f>
        <v>白戸　恭子</v>
      </c>
      <c r="I13" s="65">
        <v>9</v>
      </c>
      <c r="M13" s="57">
        <f>IF($A13="","",$B13+$B13+5)</f>
        <v>9</v>
      </c>
      <c r="N13" s="57">
        <f>IF($A13="","",$I13+$I13+4)</f>
        <v>22</v>
      </c>
      <c r="O13" s="57">
        <f t="shared" ref="O13" si="16">IF($A13="","",$M13-1)</f>
        <v>8</v>
      </c>
      <c r="P13" s="57">
        <f t="shared" ref="P13" si="17">IF($A13="","",$N13)</f>
        <v>22</v>
      </c>
      <c r="Q13" s="57">
        <f t="shared" ref="Q13" si="18">IF($A13="","",$M13-1)</f>
        <v>8</v>
      </c>
      <c r="R13" s="57">
        <f t="shared" ref="R13" si="19">IF($A13="","",$N13+1)</f>
        <v>23</v>
      </c>
      <c r="S13" s="57">
        <f ca="1">IF(AND($B13&gt;=1,$B13&lt;=17),OFFSET(INDEX('1組'!$B$6:$E$39,MATCH($B13,'1組'!$B$6:$B$39,0),2),1,0),"")</f>
        <v>180</v>
      </c>
      <c r="T13" s="57">
        <f>IF($A13="","",$I13+$I13+5)</f>
        <v>23</v>
      </c>
      <c r="U13" s="57">
        <f>IF($A13="","",$B13+$B13+4)</f>
        <v>8</v>
      </c>
      <c r="V13" s="57">
        <f t="shared" ref="V13" si="20">IF($A13="","",$T13-1)</f>
        <v>22</v>
      </c>
      <c r="W13" s="57">
        <f t="shared" ref="W13" si="21">IF($A13="","",$U13)</f>
        <v>8</v>
      </c>
      <c r="X13" s="57">
        <f t="shared" ref="X13" si="22">IF($A13="","",$T13-1)</f>
        <v>22</v>
      </c>
      <c r="Y13" s="57">
        <f t="shared" ref="Y13" si="23">IF($A13="","",$U13+1)</f>
        <v>9</v>
      </c>
      <c r="Z13" s="57">
        <f ca="1">IF(AND($I13&gt;=1,$I13&lt;=17),OFFSET(INDEX('1組'!$B$6:$E$39,MATCH($I13,'1組'!$B$6:$B$39,0),2),1,0),"")</f>
        <v>140</v>
      </c>
      <c r="AA13" s="57"/>
      <c r="AB13" s="57"/>
      <c r="AD13" s="116" t="s">
        <v>164</v>
      </c>
      <c r="AE13" s="116"/>
      <c r="AF13" s="116"/>
      <c r="AG13" s="116"/>
      <c r="AH13" s="116"/>
      <c r="AI13" s="116"/>
      <c r="AJ13" s="117"/>
      <c r="AK13" s="117"/>
      <c r="AL13" s="117"/>
      <c r="AM13" s="117"/>
      <c r="AN13" s="117"/>
      <c r="AO13" s="117"/>
      <c r="AP13" s="117"/>
      <c r="AQ13" s="117"/>
    </row>
    <row r="14" spans="1:45" ht="12.9" customHeight="1">
      <c r="A14" s="68"/>
      <c r="B14" s="87"/>
      <c r="C14" s="63"/>
      <c r="D14" s="79"/>
      <c r="E14" s="80"/>
      <c r="F14" s="81"/>
      <c r="G14" s="80"/>
      <c r="H14" s="63"/>
      <c r="I14" s="63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</row>
    <row r="15" spans="1:45" ht="24" customHeight="1">
      <c r="A15" s="67">
        <v>5</v>
      </c>
      <c r="B15" s="89">
        <v>1</v>
      </c>
      <c r="C15" s="69" t="str">
        <f>IF(AND($B15&gt;=1,$B15&lt;=17),INDEX('1組'!$B$6:$E$39,MATCH($B15,'1組'!$B$6:$B$39,0),4),"")</f>
        <v>山田　晃司</v>
      </c>
      <c r="D15" s="195" t="s">
        <v>268</v>
      </c>
      <c r="E15" s="196"/>
      <c r="F15" s="195">
        <v>50</v>
      </c>
      <c r="G15" s="196"/>
      <c r="H15" s="69" t="str">
        <f>IF(AND($I15&gt;=1,$I15&lt;=17),INDEX('1組'!$B$6:$E$39,MATCH($I15,'1組'!$B$6:$B$39,0),4),"")</f>
        <v>岡田　貴史</v>
      </c>
      <c r="I15" s="65">
        <v>10</v>
      </c>
      <c r="M15" s="57">
        <f>IF($A15="","",$B15+$B15+5)</f>
        <v>7</v>
      </c>
      <c r="N15" s="57">
        <f>IF($A15="","",$I15+$I15+4)</f>
        <v>24</v>
      </c>
      <c r="O15" s="57">
        <f t="shared" ref="O15" si="24">IF($A15="","",$M15-1)</f>
        <v>6</v>
      </c>
      <c r="P15" s="57">
        <f t="shared" ref="P15" si="25">IF($A15="","",$N15)</f>
        <v>24</v>
      </c>
      <c r="Q15" s="57">
        <f t="shared" ref="Q15" si="26">IF($A15="","",$M15-1)</f>
        <v>6</v>
      </c>
      <c r="R15" s="57">
        <f t="shared" ref="R15" si="27">IF($A15="","",$N15+1)</f>
        <v>25</v>
      </c>
      <c r="S15" s="57">
        <f ca="1">IF(AND($B15&gt;=1,$B15&lt;=17),OFFSET(INDEX('1組'!$B$6:$E$39,MATCH($B15,'1組'!$B$6:$B$39,0),2),1,0),"")</f>
        <v>180</v>
      </c>
      <c r="T15" s="57">
        <f>IF($A15="","",$I15+$I15+5)</f>
        <v>25</v>
      </c>
      <c r="U15" s="57">
        <f>IF($A15="","",$B15+$B15+4)</f>
        <v>6</v>
      </c>
      <c r="V15" s="57">
        <f t="shared" ref="V15" si="28">IF($A15="","",$T15-1)</f>
        <v>24</v>
      </c>
      <c r="W15" s="57">
        <f t="shared" ref="W15" si="29">IF($A15="","",$U15)</f>
        <v>6</v>
      </c>
      <c r="X15" s="57">
        <f t="shared" ref="X15" si="30">IF($A15="","",$T15-1)</f>
        <v>24</v>
      </c>
      <c r="Y15" s="57">
        <f t="shared" ref="Y15" si="31">IF($A15="","",$U15+1)</f>
        <v>7</v>
      </c>
      <c r="Z15" s="57">
        <f ca="1">IF(AND($I15&gt;=1,$I15&lt;=17),OFFSET(INDEX('1組'!$B$6:$E$39,MATCH($I15,'1組'!$B$6:$B$39,0),2),1,0),"")</f>
        <v>180</v>
      </c>
      <c r="AA15" s="57"/>
      <c r="AB15" s="57"/>
      <c r="AD15" s="116" t="s">
        <v>110</v>
      </c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7"/>
      <c r="AQ15" s="117"/>
    </row>
    <row r="16" spans="1:45" ht="12.9" customHeight="1">
      <c r="A16" s="62"/>
      <c r="B16" s="87"/>
      <c r="C16" s="63"/>
      <c r="D16" s="79"/>
      <c r="E16" s="80"/>
      <c r="F16" s="81"/>
      <c r="G16" s="80"/>
      <c r="H16" s="63"/>
      <c r="I16" s="63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</row>
    <row r="17" spans="1:43" ht="24" customHeight="1">
      <c r="A17" s="67"/>
      <c r="B17" s="89" t="s">
        <v>193</v>
      </c>
      <c r="C17" s="69" t="str">
        <f>IF(AND($B17&gt;=1,$B17&lt;=17),INDEX('1組'!$B$6:$E$39,MATCH($B17,'1組'!$B$6:$B$39,0),4),"")</f>
        <v/>
      </c>
      <c r="D17" s="195"/>
      <c r="E17" s="196"/>
      <c r="F17" s="195"/>
      <c r="G17" s="196"/>
      <c r="H17" s="69" t="str">
        <f>IF(AND($I17&gt;=1,$I17&lt;=17),INDEX('1組'!$B$6:$E$39,MATCH($I17,'1組'!$B$6:$B$39,0),4),"")</f>
        <v/>
      </c>
      <c r="I17" s="65"/>
      <c r="M17" s="57" t="str">
        <f>IF($A17="","",$B17+$B17+5)</f>
        <v/>
      </c>
      <c r="N17" s="57" t="str">
        <f>IF($A17="","",$I17+$I17+4)</f>
        <v/>
      </c>
      <c r="O17" s="57" t="str">
        <f t="shared" ref="O17" si="32">IF($A17="","",$M17-1)</f>
        <v/>
      </c>
      <c r="P17" s="57" t="str">
        <f t="shared" ref="P17" si="33">IF($A17="","",$N17)</f>
        <v/>
      </c>
      <c r="Q17" s="57" t="str">
        <f t="shared" ref="Q17" si="34">IF($A17="","",$M17-1)</f>
        <v/>
      </c>
      <c r="R17" s="57" t="str">
        <f t="shared" ref="R17" si="35">IF($A17="","",$N17+1)</f>
        <v/>
      </c>
      <c r="S17" s="57" t="str">
        <f ca="1">IF(AND($B17&gt;=1,$B17&lt;=17),OFFSET(INDEX('1組'!$B$6:$E$39,MATCH($B17,'1組'!$B$6:$B$39,0),2),1,0),"")</f>
        <v/>
      </c>
      <c r="T17" s="57" t="str">
        <f>IF($A17="","",$I17+$I17+5)</f>
        <v/>
      </c>
      <c r="U17" s="57" t="str">
        <f>IF($A17="","",$B17+$B17+4)</f>
        <v/>
      </c>
      <c r="V17" s="57" t="str">
        <f t="shared" ref="V17" si="36">IF($A17="","",$T17-1)</f>
        <v/>
      </c>
      <c r="W17" s="57" t="str">
        <f t="shared" ref="W17" si="37">IF($A17="","",$U17)</f>
        <v/>
      </c>
      <c r="X17" s="57" t="str">
        <f t="shared" ref="X17" si="38">IF($A17="","",$T17-1)</f>
        <v/>
      </c>
      <c r="Y17" s="57" t="str">
        <f t="shared" ref="Y17" si="39">IF($A17="","",$U17+1)</f>
        <v/>
      </c>
      <c r="Z17" s="57" t="str">
        <f ca="1">IF(AND($I17&gt;=1,$I17&lt;=17),OFFSET(INDEX('1組'!$B$6:$E$39,MATCH($I17,'1組'!$B$6:$B$39,0),2),1,0),"")</f>
        <v/>
      </c>
      <c r="AA17" s="57"/>
      <c r="AB17" s="57"/>
      <c r="AD17" s="116"/>
      <c r="AE17" s="116"/>
      <c r="AF17" s="116"/>
      <c r="AG17" s="116"/>
      <c r="AH17" s="116"/>
      <c r="AI17" s="116"/>
      <c r="AJ17" s="116"/>
      <c r="AK17" s="116"/>
      <c r="AL17" s="116"/>
      <c r="AM17" s="117"/>
      <c r="AN17" s="117"/>
      <c r="AO17" s="117"/>
      <c r="AP17" s="117"/>
      <c r="AQ17" s="117"/>
    </row>
    <row r="18" spans="1:43" ht="12.9" customHeight="1">
      <c r="A18" s="62"/>
      <c r="B18" s="87"/>
      <c r="C18" s="63"/>
      <c r="D18" s="79"/>
      <c r="E18" s="80"/>
      <c r="F18" s="81"/>
      <c r="G18" s="80"/>
      <c r="H18" s="63"/>
      <c r="I18" s="63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</row>
    <row r="19" spans="1:43" ht="24" customHeight="1">
      <c r="A19" s="67">
        <v>6</v>
      </c>
      <c r="B19" s="89">
        <v>4</v>
      </c>
      <c r="C19" s="69" t="str">
        <f>IF(AND($B19&gt;=1,$B19&lt;=17),INDEX('1組'!$B$6:$E$39,MATCH($B19,'1組'!$B$6:$B$39,0),4),"")</f>
        <v>井本　高史</v>
      </c>
      <c r="D19" s="195">
        <v>24</v>
      </c>
      <c r="E19" s="196"/>
      <c r="F19" s="195" t="s">
        <v>268</v>
      </c>
      <c r="G19" s="196"/>
      <c r="H19" s="69" t="str">
        <f>IF(AND($I19&gt;=1,$I19&lt;=17),INDEX('1組'!$B$6:$E$39,MATCH($I19,'1組'!$B$6:$B$39,0),4),"")</f>
        <v>白戸　玲人</v>
      </c>
      <c r="I19" s="65">
        <v>5</v>
      </c>
      <c r="M19" s="57">
        <f>IF($A19="","",$B19+$B19+5)</f>
        <v>13</v>
      </c>
      <c r="N19" s="57">
        <f>IF($A19="","",$I19+$I19+4)</f>
        <v>14</v>
      </c>
      <c r="O19" s="57">
        <f t="shared" ref="O19" si="40">IF($A19="","",$M19-1)</f>
        <v>12</v>
      </c>
      <c r="P19" s="57">
        <f t="shared" ref="P19" si="41">IF($A19="","",$N19)</f>
        <v>14</v>
      </c>
      <c r="Q19" s="57">
        <f t="shared" ref="Q19" si="42">IF($A19="","",$M19-1)</f>
        <v>12</v>
      </c>
      <c r="R19" s="57">
        <f t="shared" ref="R19" si="43">IF($A19="","",$N19+1)</f>
        <v>15</v>
      </c>
      <c r="S19" s="57">
        <f ca="1">IF(AND($B19&gt;=1,$B19&lt;=17),OFFSET(INDEX('1組'!$B$6:$E$39,MATCH($B19,'1組'!$B$6:$B$39,0),2),1,0),"")</f>
        <v>180</v>
      </c>
      <c r="T19" s="57">
        <f>IF($A19="","",$I19+$I19+5)</f>
        <v>15</v>
      </c>
      <c r="U19" s="57">
        <f>IF($A19="","",$B19+$B19+4)</f>
        <v>12</v>
      </c>
      <c r="V19" s="57">
        <f t="shared" ref="V19" si="44">IF($A19="","",$T19-1)</f>
        <v>14</v>
      </c>
      <c r="W19" s="57">
        <f t="shared" ref="W19" si="45">IF($A19="","",$U19)</f>
        <v>12</v>
      </c>
      <c r="X19" s="57">
        <f t="shared" ref="X19" si="46">IF($A19="","",$T19-1)</f>
        <v>14</v>
      </c>
      <c r="Y19" s="57">
        <f t="shared" ref="Y19" si="47">IF($A19="","",$U19+1)</f>
        <v>13</v>
      </c>
      <c r="Z19" s="57">
        <f ca="1">IF(AND($I19&gt;=1,$I19&lt;=17),OFFSET(INDEX('1組'!$B$6:$E$39,MATCH($I19,'1組'!$B$6:$B$39,0),2),1,0),"")</f>
        <v>180</v>
      </c>
      <c r="AA19" s="57"/>
      <c r="AB19" s="57"/>
    </row>
    <row r="20" spans="1:43" ht="12.9" customHeight="1">
      <c r="A20" s="62"/>
      <c r="B20" s="87"/>
      <c r="C20" s="63"/>
      <c r="D20" s="79"/>
      <c r="E20" s="80"/>
      <c r="F20" s="81"/>
      <c r="G20" s="80"/>
      <c r="H20" s="63"/>
      <c r="I20" s="63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1:43" ht="24" customHeight="1">
      <c r="A21" s="67">
        <v>7</v>
      </c>
      <c r="B21" s="89">
        <v>3</v>
      </c>
      <c r="C21" s="69" t="str">
        <f>IF(AND($B21&gt;=1,$B21&lt;=17),INDEX('1組'!$B$6:$E$39,MATCH($B21,'1組'!$B$6:$B$39,0),4),"")</f>
        <v>岩本　剛</v>
      </c>
      <c r="D21" s="195" t="s">
        <v>268</v>
      </c>
      <c r="E21" s="196"/>
      <c r="F21" s="195">
        <v>43</v>
      </c>
      <c r="G21" s="196"/>
      <c r="H21" s="69" t="str">
        <f>IF(AND($I21&gt;=1,$I21&lt;=17),INDEX('1組'!$B$6:$E$39,MATCH($I21,'1組'!$B$6:$B$39,0),4),"")</f>
        <v>長谷川　進</v>
      </c>
      <c r="I21" s="65">
        <v>6</v>
      </c>
      <c r="M21" s="57">
        <f>IF($A21="","",$B21+$B21+5)</f>
        <v>11</v>
      </c>
      <c r="N21" s="57">
        <f>IF($A21="","",$I21+$I21+4)</f>
        <v>16</v>
      </c>
      <c r="O21" s="57">
        <f t="shared" ref="O21" si="48">IF($A21="","",$M21-1)</f>
        <v>10</v>
      </c>
      <c r="P21" s="57">
        <f t="shared" ref="P21" si="49">IF($A21="","",$N21)</f>
        <v>16</v>
      </c>
      <c r="Q21" s="57">
        <f t="shared" ref="Q21" si="50">IF($A21="","",$M21-1)</f>
        <v>10</v>
      </c>
      <c r="R21" s="57">
        <f t="shared" ref="R21" si="51">IF($A21="","",$N21+1)</f>
        <v>17</v>
      </c>
      <c r="S21" s="57">
        <f ca="1">IF(AND($B21&gt;=1,$B21&lt;=17),OFFSET(INDEX('1組'!$B$6:$E$39,MATCH($B21,'1組'!$B$6:$B$39,0),2),1,0),"")</f>
        <v>180</v>
      </c>
      <c r="T21" s="57">
        <f>IF($A21="","",$I21+$I21+5)</f>
        <v>17</v>
      </c>
      <c r="U21" s="57">
        <f>IF($A21="","",$B21+$B21+4)</f>
        <v>10</v>
      </c>
      <c r="V21" s="57">
        <f t="shared" ref="V21" si="52">IF($A21="","",$T21-1)</f>
        <v>16</v>
      </c>
      <c r="W21" s="57">
        <f t="shared" ref="W21" si="53">IF($A21="","",$U21)</f>
        <v>10</v>
      </c>
      <c r="X21" s="57">
        <f t="shared" ref="X21" si="54">IF($A21="","",$T21-1)</f>
        <v>16</v>
      </c>
      <c r="Y21" s="57">
        <f t="shared" ref="Y21" si="55">IF($A21="","",$U21+1)</f>
        <v>11</v>
      </c>
      <c r="Z21" s="57">
        <f ca="1">IF(AND($I21&gt;=1,$I21&lt;=17),OFFSET(INDEX('1組'!$B$6:$E$39,MATCH($I21,'1組'!$B$6:$B$39,0),2),1,0),"")</f>
        <v>180</v>
      </c>
      <c r="AA21" s="57"/>
      <c r="AB21" s="57"/>
    </row>
    <row r="22" spans="1:43" ht="12.9" customHeight="1">
      <c r="A22" s="62"/>
      <c r="B22" s="87"/>
      <c r="C22" s="63"/>
      <c r="D22" s="79"/>
      <c r="E22" s="80"/>
      <c r="F22" s="81"/>
      <c r="G22" s="80"/>
      <c r="H22" s="63"/>
      <c r="I22" s="63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</row>
    <row r="23" spans="1:43" ht="24" customHeight="1">
      <c r="A23" s="67">
        <v>8</v>
      </c>
      <c r="B23" s="89">
        <v>2</v>
      </c>
      <c r="C23" s="69" t="str">
        <f>IF(AND($B23&gt;=1,$B23&lt;=17),INDEX('1組'!$B$6:$E$39,MATCH($B23,'1組'!$B$6:$B$39,0),4),"")</f>
        <v>吉向　翔平</v>
      </c>
      <c r="D23" s="195" t="s">
        <v>268</v>
      </c>
      <c r="E23" s="196"/>
      <c r="F23" s="195">
        <v>94</v>
      </c>
      <c r="G23" s="196"/>
      <c r="H23" s="69" t="str">
        <f>IF(AND($I23&gt;=1,$I23&lt;=17),INDEX('1組'!$B$6:$E$39,MATCH($I23,'1組'!$B$6:$B$39,0),4),"")</f>
        <v>宮野　早織</v>
      </c>
      <c r="I23" s="65">
        <v>7</v>
      </c>
      <c r="M23" s="57">
        <f>IF($A23="","",$B23+$B23+5)</f>
        <v>9</v>
      </c>
      <c r="N23" s="57">
        <f>IF($A23="","",$I23+$I23+4)</f>
        <v>18</v>
      </c>
      <c r="O23" s="57">
        <f t="shared" ref="O23" si="56">IF($A23="","",$M23-1)</f>
        <v>8</v>
      </c>
      <c r="P23" s="57">
        <f t="shared" ref="P23" si="57">IF($A23="","",$N23)</f>
        <v>18</v>
      </c>
      <c r="Q23" s="57">
        <f t="shared" ref="Q23" si="58">IF($A23="","",$M23-1)</f>
        <v>8</v>
      </c>
      <c r="R23" s="57">
        <f t="shared" ref="R23" si="59">IF($A23="","",$N23+1)</f>
        <v>19</v>
      </c>
      <c r="S23" s="57">
        <f ca="1">IF(AND($B23&gt;=1,$B23&lt;=17),OFFSET(INDEX('1組'!$B$6:$E$39,MATCH($B23,'1組'!$B$6:$B$39,0),2),1,0),"")</f>
        <v>180</v>
      </c>
      <c r="T23" s="57">
        <f>IF($A23="","",$I23+$I23+5)</f>
        <v>19</v>
      </c>
      <c r="U23" s="57">
        <f>IF($A23="","",$B23+$B23+4)</f>
        <v>8</v>
      </c>
      <c r="V23" s="57">
        <f t="shared" ref="V23" si="60">IF($A23="","",$T23-1)</f>
        <v>18</v>
      </c>
      <c r="W23" s="57">
        <f t="shared" ref="W23" si="61">IF($A23="","",$U23)</f>
        <v>8</v>
      </c>
      <c r="X23" s="57">
        <f t="shared" ref="X23" si="62">IF($A23="","",$T23-1)</f>
        <v>18</v>
      </c>
      <c r="Y23" s="57">
        <f t="shared" ref="Y23" si="63">IF($A23="","",$U23+1)</f>
        <v>9</v>
      </c>
      <c r="Z23" s="57">
        <f ca="1">IF(AND($I23&gt;=1,$I23&lt;=17),OFFSET(INDEX('1組'!$B$6:$E$39,MATCH($I23,'1組'!$B$6:$B$39,0),2),1,0),"")</f>
        <v>140</v>
      </c>
      <c r="AA23" s="57"/>
      <c r="AB23" s="57"/>
    </row>
    <row r="24" spans="1:43" ht="12.9" customHeight="1">
      <c r="A24" s="62"/>
      <c r="B24" s="87"/>
      <c r="C24" s="63"/>
      <c r="D24" s="79"/>
      <c r="E24" s="80"/>
      <c r="F24" s="81"/>
      <c r="G24" s="80"/>
      <c r="H24" s="63"/>
      <c r="I24" s="63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</row>
    <row r="25" spans="1:43" ht="24" customHeight="1">
      <c r="A25" s="67">
        <v>9</v>
      </c>
      <c r="B25" s="89">
        <v>10</v>
      </c>
      <c r="C25" s="69" t="str">
        <f>IF(AND($B25&gt;=1,$B25&lt;=17),INDEX('1組'!$B$6:$E$39,MATCH($B25,'1組'!$B$6:$B$39,0),4),"")</f>
        <v>岡田　貴史</v>
      </c>
      <c r="D25" s="195">
        <v>20</v>
      </c>
      <c r="E25" s="196"/>
      <c r="F25" s="195" t="s">
        <v>268</v>
      </c>
      <c r="G25" s="196"/>
      <c r="H25" s="69" t="str">
        <f>IF(AND($I25&gt;=1,$I25&lt;=17),INDEX('1組'!$B$6:$E$39,MATCH($I25,'1組'!$B$6:$B$39,0),4),"")</f>
        <v>巽　大地</v>
      </c>
      <c r="I25" s="65">
        <v>8</v>
      </c>
      <c r="M25" s="57">
        <f>IF($A25="","",$B25+$B25+5)</f>
        <v>25</v>
      </c>
      <c r="N25" s="57">
        <f>IF($A25="","",$I25+$I25+4)</f>
        <v>20</v>
      </c>
      <c r="O25" s="57">
        <f t="shared" ref="O25" si="64">IF($A25="","",$M25-1)</f>
        <v>24</v>
      </c>
      <c r="P25" s="57">
        <f t="shared" ref="P25" si="65">IF($A25="","",$N25)</f>
        <v>20</v>
      </c>
      <c r="Q25" s="57">
        <f t="shared" ref="Q25" si="66">IF($A25="","",$M25-1)</f>
        <v>24</v>
      </c>
      <c r="R25" s="57">
        <f t="shared" ref="R25" si="67">IF($A25="","",$N25+1)</f>
        <v>21</v>
      </c>
      <c r="S25" s="57">
        <f ca="1">IF(AND($B25&gt;=1,$B25&lt;=17),OFFSET(INDEX('1組'!$B$6:$E$39,MATCH($B25,'1組'!$B$6:$B$39,0),2),1,0),"")</f>
        <v>180</v>
      </c>
      <c r="T25" s="57">
        <f>IF($A25="","",$I25+$I25+5)</f>
        <v>21</v>
      </c>
      <c r="U25" s="57">
        <f>IF($A25="","",$B25+$B25+4)</f>
        <v>24</v>
      </c>
      <c r="V25" s="57">
        <f t="shared" ref="V25" si="68">IF($A25="","",$T25-1)</f>
        <v>20</v>
      </c>
      <c r="W25" s="57">
        <f t="shared" ref="W25" si="69">IF($A25="","",$U25)</f>
        <v>24</v>
      </c>
      <c r="X25" s="57">
        <f t="shared" ref="X25" si="70">IF($A25="","",$T25-1)</f>
        <v>20</v>
      </c>
      <c r="Y25" s="57">
        <f t="shared" ref="Y25" si="71">IF($A25="","",$U25+1)</f>
        <v>25</v>
      </c>
      <c r="Z25" s="57">
        <f ca="1">IF(AND($I25&gt;=1,$I25&lt;=17),OFFSET(INDEX('1組'!$B$6:$E$39,MATCH($I25,'1組'!$B$6:$B$39,0),2),1,0),"")</f>
        <v>180</v>
      </c>
      <c r="AA25" s="57"/>
      <c r="AB25" s="57"/>
    </row>
    <row r="26" spans="1:43" ht="12.9" customHeight="1">
      <c r="A26" s="62"/>
      <c r="B26" s="87"/>
      <c r="C26" s="63"/>
      <c r="D26" s="79"/>
      <c r="E26" s="80">
        <v>102</v>
      </c>
      <c r="F26" s="81"/>
      <c r="G26" s="80"/>
      <c r="H26" s="63"/>
      <c r="I26" s="63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</row>
    <row r="27" spans="1:43" ht="24" customHeight="1">
      <c r="A27" s="67">
        <v>10</v>
      </c>
      <c r="B27" s="89">
        <v>1</v>
      </c>
      <c r="C27" s="69" t="str">
        <f>IF(AND($B27&gt;=1,$B27&lt;=17),INDEX('1組'!$B$6:$E$39,MATCH($B27,'1組'!$B$6:$B$39,0),4),"")</f>
        <v>山田　晃司</v>
      </c>
      <c r="D27" s="195" t="s">
        <v>268</v>
      </c>
      <c r="E27" s="196"/>
      <c r="F27" s="195">
        <v>42</v>
      </c>
      <c r="G27" s="196"/>
      <c r="H27" s="69" t="str">
        <f>IF(AND($I27&gt;=1,$I27&lt;=17),INDEX('1組'!$B$6:$E$39,MATCH($I27,'1組'!$B$6:$B$39,0),4),"")</f>
        <v>白戸　恭子</v>
      </c>
      <c r="I27" s="65">
        <v>9</v>
      </c>
      <c r="M27" s="57">
        <f>IF($A27="","",$B27+$B27+5)</f>
        <v>7</v>
      </c>
      <c r="N27" s="57">
        <f>IF($A27="","",$I27+$I27+4)</f>
        <v>22</v>
      </c>
      <c r="O27" s="57">
        <f>IF($A27="","",$M27-1)</f>
        <v>6</v>
      </c>
      <c r="P27" s="57">
        <f>IF($A27="","",$N27)</f>
        <v>22</v>
      </c>
      <c r="Q27" s="57">
        <f>IF($A27="","",$M27-1)</f>
        <v>6</v>
      </c>
      <c r="R27" s="57">
        <f>IF($A27="","",$N27+1)</f>
        <v>23</v>
      </c>
      <c r="S27" s="57">
        <f ca="1">IF(AND($B27&gt;=1,$B27&lt;=17),OFFSET(INDEX('1組'!$B$6:$E$39,MATCH($B27,'1組'!$B$6:$B$39,0),2),1,0),"")</f>
        <v>180</v>
      </c>
      <c r="T27" s="57">
        <f>IF($A27="","",$I27+$I27+5)</f>
        <v>23</v>
      </c>
      <c r="U27" s="57">
        <f>IF($A27="","",$B27+$B27+4)</f>
        <v>6</v>
      </c>
      <c r="V27" s="57">
        <f>IF($A27="","",$T27-1)</f>
        <v>22</v>
      </c>
      <c r="W27" s="57">
        <f>IF($A27="","",$U27)</f>
        <v>6</v>
      </c>
      <c r="X27" s="57">
        <f>IF($A27="","",$T27-1)</f>
        <v>22</v>
      </c>
      <c r="Y27" s="57">
        <f>IF($A27="","",$U27+1)</f>
        <v>7</v>
      </c>
      <c r="Z27" s="57">
        <f ca="1">IF(AND($I27&gt;=1,$I27&lt;=17),OFFSET(INDEX('1組'!$B$6:$E$39,MATCH($I27,'1組'!$B$6:$B$39,0),2),1,0),"")</f>
        <v>140</v>
      </c>
      <c r="AA27" s="57"/>
      <c r="AB27" s="57"/>
    </row>
    <row r="28" spans="1:43" ht="12.9" customHeight="1">
      <c r="A28" s="62"/>
      <c r="B28" s="87"/>
      <c r="C28" s="63"/>
      <c r="D28" s="79"/>
      <c r="E28" s="80"/>
      <c r="F28" s="81"/>
      <c r="G28" s="80"/>
      <c r="H28" s="63"/>
      <c r="I28" s="63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</row>
    <row r="29" spans="1:43" ht="24" customHeight="1">
      <c r="A29" s="67"/>
      <c r="B29" s="89" t="s">
        <v>195</v>
      </c>
      <c r="C29" s="69" t="str">
        <f>IF(AND($B29&gt;=1,$B29&lt;=17),INDEX('1組'!$B$6:$E$39,MATCH($B29,'1組'!$B$6:$B$39,0),4),"")</f>
        <v/>
      </c>
      <c r="D29" s="195"/>
      <c r="E29" s="196"/>
      <c r="F29" s="195"/>
      <c r="G29" s="196"/>
      <c r="H29" s="69" t="str">
        <f>IF(AND($I29&gt;=1,$I29&lt;=17),INDEX('1組'!$B$6:$E$39,MATCH($I29,'1組'!$B$6:$B$39,0),4),"")</f>
        <v/>
      </c>
      <c r="I29" s="65"/>
      <c r="M29" s="57" t="str">
        <f>IF($A29="","",$B29+$B29+5)</f>
        <v/>
      </c>
      <c r="N29" s="57" t="str">
        <f>IF($A29="","",$I29+$I29+4)</f>
        <v/>
      </c>
      <c r="O29" s="57" t="str">
        <f t="shared" ref="O29" si="72">IF($A29="","",$M29-1)</f>
        <v/>
      </c>
      <c r="P29" s="57" t="str">
        <f t="shared" ref="P29" si="73">IF($A29="","",$N29)</f>
        <v/>
      </c>
      <c r="Q29" s="57" t="str">
        <f t="shared" ref="Q29" si="74">IF($A29="","",$M29-1)</f>
        <v/>
      </c>
      <c r="R29" s="57" t="str">
        <f t="shared" ref="R29" si="75">IF($A29="","",$N29+1)</f>
        <v/>
      </c>
      <c r="S29" s="57" t="str">
        <f ca="1">IF(AND($B29&gt;=1,$B29&lt;=17),OFFSET(INDEX('1組'!$B$6:$E$39,MATCH($B29,'1組'!$B$6:$B$39,0),2),1,0),"")</f>
        <v/>
      </c>
      <c r="T29" s="57" t="str">
        <f>IF($A29="","",$I29+$I29+5)</f>
        <v/>
      </c>
      <c r="U29" s="57" t="str">
        <f>IF($A29="","",$B29+$B29+4)</f>
        <v/>
      </c>
      <c r="V29" s="57" t="str">
        <f t="shared" ref="V29" si="76">IF($A29="","",$T29-1)</f>
        <v/>
      </c>
      <c r="W29" s="57" t="str">
        <f t="shared" ref="W29" si="77">IF($A29="","",$U29)</f>
        <v/>
      </c>
      <c r="X29" s="57" t="str">
        <f t="shared" ref="X29" si="78">IF($A29="","",$T29-1)</f>
        <v/>
      </c>
      <c r="Y29" s="57" t="str">
        <f t="shared" ref="Y29" si="79">IF($A29="","",$U29+1)</f>
        <v/>
      </c>
      <c r="Z29" s="57" t="str">
        <f ca="1">IF(AND($I29&gt;=1,$I29&lt;=17),OFFSET(INDEX('1組'!$B$6:$E$39,MATCH($I29,'1組'!$B$6:$B$39,0),2),1,0),"")</f>
        <v/>
      </c>
      <c r="AA29" s="57"/>
      <c r="AB29" s="57"/>
    </row>
    <row r="30" spans="1:43" ht="12.9" customHeight="1">
      <c r="A30" s="62"/>
      <c r="B30" s="87"/>
      <c r="C30" s="63"/>
      <c r="D30" s="79"/>
      <c r="E30" s="80"/>
      <c r="F30" s="81"/>
      <c r="G30" s="80"/>
      <c r="H30" s="63"/>
      <c r="I30" s="63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</row>
    <row r="31" spans="1:43" ht="24" customHeight="1">
      <c r="A31" s="67">
        <v>11</v>
      </c>
      <c r="B31" s="89">
        <v>3</v>
      </c>
      <c r="C31" s="69" t="str">
        <f>IF(AND($B31&gt;=1,$B31&lt;=17),INDEX('1組'!$B$6:$E$39,MATCH($B31,'1組'!$B$6:$B$39,0),4),"")</f>
        <v>岩本　剛</v>
      </c>
      <c r="D31" s="195" t="s">
        <v>268</v>
      </c>
      <c r="E31" s="196"/>
      <c r="F31" s="195">
        <v>146</v>
      </c>
      <c r="G31" s="196"/>
      <c r="H31" s="69" t="str">
        <f>IF(AND($I31&gt;=1,$I31&lt;=17),INDEX('1組'!$B$6:$E$39,MATCH($I31,'1組'!$B$6:$B$39,0),4),"")</f>
        <v>井本　高史</v>
      </c>
      <c r="I31" s="65">
        <v>4</v>
      </c>
      <c r="M31" s="57">
        <f>IF($A31="","",$B31+$B31+5)</f>
        <v>11</v>
      </c>
      <c r="N31" s="57">
        <f>IF($A31="","",$I31+$I31+4)</f>
        <v>12</v>
      </c>
      <c r="O31" s="57">
        <f t="shared" ref="O31" si="80">IF($A31="","",$M31-1)</f>
        <v>10</v>
      </c>
      <c r="P31" s="57">
        <f t="shared" ref="P31" si="81">IF($A31="","",$N31)</f>
        <v>12</v>
      </c>
      <c r="Q31" s="57">
        <f t="shared" ref="Q31" si="82">IF($A31="","",$M31-1)</f>
        <v>10</v>
      </c>
      <c r="R31" s="57">
        <f t="shared" ref="R31" si="83">IF($A31="","",$N31+1)</f>
        <v>13</v>
      </c>
      <c r="S31" s="57">
        <f ca="1">IF(AND($B31&gt;=1,$B31&lt;=17),OFFSET(INDEX('1組'!$B$6:$E$39,MATCH($B31,'1組'!$B$6:$B$39,0),2),1,0),"")</f>
        <v>180</v>
      </c>
      <c r="T31" s="57">
        <f>IF($A31="","",$I31+$I31+5)</f>
        <v>13</v>
      </c>
      <c r="U31" s="57">
        <f>IF($A31="","",$B31+$B31+4)</f>
        <v>10</v>
      </c>
      <c r="V31" s="57">
        <f t="shared" ref="V31" si="84">IF($A31="","",$T31-1)</f>
        <v>12</v>
      </c>
      <c r="W31" s="57">
        <f t="shared" ref="W31" si="85">IF($A31="","",$U31)</f>
        <v>10</v>
      </c>
      <c r="X31" s="57">
        <f t="shared" ref="X31" si="86">IF($A31="","",$T31-1)</f>
        <v>12</v>
      </c>
      <c r="Y31" s="57">
        <f t="shared" ref="Y31" si="87">IF($A31="","",$U31+1)</f>
        <v>11</v>
      </c>
      <c r="Z31" s="57">
        <f ca="1">IF(AND($I31&gt;=1,$I31&lt;=17),OFFSET(INDEX('1組'!$B$6:$E$39,MATCH($I31,'1組'!$B$6:$B$39,0),2),1,0),"")</f>
        <v>180</v>
      </c>
      <c r="AA31" s="57"/>
      <c r="AB31" s="57"/>
    </row>
    <row r="32" spans="1:43" ht="12.9" customHeight="1">
      <c r="A32" s="62"/>
      <c r="B32" s="87"/>
      <c r="C32" s="63"/>
      <c r="D32" s="79"/>
      <c r="E32" s="80"/>
      <c r="F32" s="81"/>
      <c r="G32" s="80"/>
      <c r="H32" s="63"/>
      <c r="I32" s="63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spans="1:28" ht="24" customHeight="1">
      <c r="A33" s="67">
        <v>12</v>
      </c>
      <c r="B33" s="89">
        <v>2</v>
      </c>
      <c r="C33" s="69" t="str">
        <f>IF(AND($B33&gt;=1,$B33&lt;=17),INDEX('1組'!$B$6:$E$39,MATCH($B33,'1組'!$B$6:$B$39,0),4),"")</f>
        <v>吉向　翔平</v>
      </c>
      <c r="D33" s="195" t="s">
        <v>268</v>
      </c>
      <c r="E33" s="196"/>
      <c r="F33" s="195">
        <v>111</v>
      </c>
      <c r="G33" s="196"/>
      <c r="H33" s="69" t="str">
        <f>IF(AND($I33&gt;=1,$I33&lt;=17),INDEX('1組'!$B$6:$E$39,MATCH($I33,'1組'!$B$6:$B$39,0),4),"")</f>
        <v>白戸　玲人</v>
      </c>
      <c r="I33" s="65">
        <v>5</v>
      </c>
      <c r="M33" s="57">
        <f>IF($A33="","",$B33+$B33+5)</f>
        <v>9</v>
      </c>
      <c r="N33" s="57">
        <f>IF($A33="","",$I33+$I33+4)</f>
        <v>14</v>
      </c>
      <c r="O33" s="57">
        <f t="shared" ref="O33" si="88">IF($A33="","",$M33-1)</f>
        <v>8</v>
      </c>
      <c r="P33" s="57">
        <f t="shared" ref="P33" si="89">IF($A33="","",$N33)</f>
        <v>14</v>
      </c>
      <c r="Q33" s="57">
        <f t="shared" ref="Q33" si="90">IF($A33="","",$M33-1)</f>
        <v>8</v>
      </c>
      <c r="R33" s="57">
        <f t="shared" ref="R33" si="91">IF($A33="","",$N33+1)</f>
        <v>15</v>
      </c>
      <c r="S33" s="57">
        <f ca="1">IF(AND($B33&gt;=1,$B33&lt;=17),OFFSET(INDEX('1組'!$B$6:$E$39,MATCH($B33,'1組'!$B$6:$B$39,0),2),1,0),"")</f>
        <v>180</v>
      </c>
      <c r="T33" s="57">
        <f>IF($A33="","",$I33+$I33+5)</f>
        <v>15</v>
      </c>
      <c r="U33" s="57">
        <f>IF($A33="","",$B33+$B33+4)</f>
        <v>8</v>
      </c>
      <c r="V33" s="57">
        <f t="shared" ref="V33" si="92">IF($A33="","",$T33-1)</f>
        <v>14</v>
      </c>
      <c r="W33" s="57">
        <f t="shared" ref="W33" si="93">IF($A33="","",$U33)</f>
        <v>8</v>
      </c>
      <c r="X33" s="57">
        <f t="shared" ref="X33" si="94">IF($A33="","",$T33-1)</f>
        <v>14</v>
      </c>
      <c r="Y33" s="57">
        <f t="shared" ref="Y33" si="95">IF($A33="","",$U33+1)</f>
        <v>9</v>
      </c>
      <c r="Z33" s="57">
        <f ca="1">IF(AND($I33&gt;=1,$I33&lt;=17),OFFSET(INDEX('1組'!$B$6:$E$39,MATCH($I33,'1組'!$B$6:$B$39,0),2),1,0),"")</f>
        <v>180</v>
      </c>
      <c r="AA33" s="57"/>
      <c r="AB33" s="57"/>
    </row>
    <row r="34" spans="1:28" ht="12.9" customHeight="1">
      <c r="A34" s="68"/>
      <c r="B34" s="87"/>
      <c r="C34" s="63"/>
      <c r="D34" s="79"/>
      <c r="E34" s="80"/>
      <c r="F34" s="81"/>
      <c r="G34" s="80"/>
      <c r="H34" s="63"/>
      <c r="I34" s="63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</row>
    <row r="35" spans="1:28" ht="24" customHeight="1">
      <c r="A35" s="67">
        <v>13</v>
      </c>
      <c r="B35" s="89">
        <v>10</v>
      </c>
      <c r="C35" s="69" t="str">
        <f>IF(AND($B35&gt;=1,$B35&lt;=17),INDEX('1組'!$B$6:$E$39,MATCH($B35,'1組'!$B$6:$B$39,0),4),"")</f>
        <v>岡田　貴史</v>
      </c>
      <c r="D35" s="195">
        <v>156</v>
      </c>
      <c r="E35" s="196"/>
      <c r="F35" s="195" t="s">
        <v>268</v>
      </c>
      <c r="G35" s="196"/>
      <c r="H35" s="69" t="str">
        <f>IF(AND($I35&gt;=1,$I35&lt;=17),INDEX('1組'!$B$6:$E$39,MATCH($I35,'1組'!$B$6:$B$39,0),4),"")</f>
        <v>長谷川　進</v>
      </c>
      <c r="I35" s="65">
        <v>6</v>
      </c>
      <c r="M35" s="57">
        <f>IF($A35="","",$B35+$B35+5)</f>
        <v>25</v>
      </c>
      <c r="N35" s="57">
        <f>IF($A35="","",$I35+$I35+4)</f>
        <v>16</v>
      </c>
      <c r="O35" s="57">
        <f t="shared" ref="O35" si="96">IF($A35="","",$M35-1)</f>
        <v>24</v>
      </c>
      <c r="P35" s="57">
        <f t="shared" ref="P35" si="97">IF($A35="","",$N35)</f>
        <v>16</v>
      </c>
      <c r="Q35" s="57">
        <f t="shared" ref="Q35" si="98">IF($A35="","",$M35-1)</f>
        <v>24</v>
      </c>
      <c r="R35" s="57">
        <f t="shared" ref="R35" si="99">IF($A35="","",$N35+1)</f>
        <v>17</v>
      </c>
      <c r="S35" s="57">
        <f ca="1">IF(AND($B35&gt;=1,$B35&lt;=17),OFFSET(INDEX('1組'!$B$6:$E$39,MATCH($B35,'1組'!$B$6:$B$39,0),2),1,0),"")</f>
        <v>180</v>
      </c>
      <c r="T35" s="57">
        <f>IF($A35="","",$I35+$I35+5)</f>
        <v>17</v>
      </c>
      <c r="U35" s="57">
        <f>IF($A35="","",$B35+$B35+4)</f>
        <v>24</v>
      </c>
      <c r="V35" s="57">
        <f t="shared" ref="V35" si="100">IF($A35="","",$T35-1)</f>
        <v>16</v>
      </c>
      <c r="W35" s="57">
        <f t="shared" ref="W35" si="101">IF($A35="","",$U35)</f>
        <v>24</v>
      </c>
      <c r="X35" s="57">
        <f t="shared" ref="X35" si="102">IF($A35="","",$T35-1)</f>
        <v>16</v>
      </c>
      <c r="Y35" s="57">
        <f t="shared" ref="Y35" si="103">IF($A35="","",$U35+1)</f>
        <v>25</v>
      </c>
      <c r="Z35" s="57">
        <f ca="1">IF(AND($I35&gt;=1,$I35&lt;=17),OFFSET(INDEX('1組'!$B$6:$E$39,MATCH($I35,'1組'!$B$6:$B$39,0),2),1,0),"")</f>
        <v>180</v>
      </c>
      <c r="AA35" s="57"/>
      <c r="AB35" s="57"/>
    </row>
    <row r="36" spans="1:28" ht="12.9" customHeight="1">
      <c r="A36" s="62"/>
      <c r="B36" s="87"/>
      <c r="C36" s="63"/>
      <c r="D36" s="79"/>
      <c r="E36" s="80"/>
      <c r="F36" s="81"/>
      <c r="G36" s="80"/>
      <c r="H36" s="63"/>
      <c r="I36" s="63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</row>
    <row r="37" spans="1:28" ht="24" customHeight="1">
      <c r="A37" s="67">
        <v>14</v>
      </c>
      <c r="B37" s="89">
        <v>9</v>
      </c>
      <c r="C37" s="69" t="str">
        <f>IF(AND($B37&gt;=1,$B37&lt;=17),INDEX('1組'!$B$6:$E$39,MATCH($B37,'1組'!$B$6:$B$39,0),4),"")</f>
        <v>白戸　恭子</v>
      </c>
      <c r="D37" s="195" t="s">
        <v>268</v>
      </c>
      <c r="E37" s="196"/>
      <c r="F37" s="195">
        <v>55</v>
      </c>
      <c r="G37" s="196"/>
      <c r="H37" s="69" t="str">
        <f>IF(AND($I37&gt;=1,$I37&lt;=17),INDEX('1組'!$B$6:$E$39,MATCH($I37,'1組'!$B$6:$B$39,0),4),"")</f>
        <v>宮野　早織</v>
      </c>
      <c r="I37" s="65">
        <v>7</v>
      </c>
      <c r="M37" s="57">
        <f>IF($A37="","",$B37+$B37+5)</f>
        <v>23</v>
      </c>
      <c r="N37" s="57">
        <f>IF($A37="","",$I37+$I37+4)</f>
        <v>18</v>
      </c>
      <c r="O37" s="57">
        <f t="shared" ref="O37" si="104">IF($A37="","",$M37-1)</f>
        <v>22</v>
      </c>
      <c r="P37" s="57">
        <f t="shared" ref="P37" si="105">IF($A37="","",$N37)</f>
        <v>18</v>
      </c>
      <c r="Q37" s="57">
        <f t="shared" ref="Q37" si="106">IF($A37="","",$M37-1)</f>
        <v>22</v>
      </c>
      <c r="R37" s="57">
        <f t="shared" ref="R37" si="107">IF($A37="","",$N37+1)</f>
        <v>19</v>
      </c>
      <c r="S37" s="57">
        <f ca="1">IF(AND($B37&gt;=1,$B37&lt;=17),OFFSET(INDEX('1組'!$B$6:$E$39,MATCH($B37,'1組'!$B$6:$B$39,0),2),1,0),"")</f>
        <v>140</v>
      </c>
      <c r="T37" s="57">
        <f>IF($A37="","",$I37+$I37+5)</f>
        <v>19</v>
      </c>
      <c r="U37" s="57">
        <f>IF($A37="","",$B37+$B37+4)</f>
        <v>22</v>
      </c>
      <c r="V37" s="57">
        <f t="shared" ref="V37" si="108">IF($A37="","",$T37-1)</f>
        <v>18</v>
      </c>
      <c r="W37" s="57">
        <f t="shared" ref="W37" si="109">IF($A37="","",$U37)</f>
        <v>22</v>
      </c>
      <c r="X37" s="57">
        <f t="shared" ref="X37" si="110">IF($A37="","",$T37-1)</f>
        <v>18</v>
      </c>
      <c r="Y37" s="57">
        <f t="shared" ref="Y37" si="111">IF($A37="","",$U37+1)</f>
        <v>23</v>
      </c>
      <c r="Z37" s="57">
        <f ca="1">IF(AND($I37&gt;=1,$I37&lt;=17),OFFSET(INDEX('1組'!$B$6:$E$39,MATCH($I37,'1組'!$B$6:$B$39,0),2),1,0),"")</f>
        <v>140</v>
      </c>
      <c r="AA37" s="57"/>
      <c r="AB37" s="57"/>
    </row>
    <row r="38" spans="1:28" ht="12.9" customHeight="1">
      <c r="A38" s="62"/>
      <c r="B38" s="87"/>
      <c r="C38" s="63"/>
      <c r="D38" s="79"/>
      <c r="E38" s="80">
        <v>113</v>
      </c>
      <c r="F38" s="81"/>
      <c r="G38" s="80"/>
      <c r="H38" s="63"/>
      <c r="I38" s="63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</row>
    <row r="39" spans="1:28" ht="24" customHeight="1">
      <c r="A39" s="67">
        <v>15</v>
      </c>
      <c r="B39" s="89">
        <v>1</v>
      </c>
      <c r="C39" s="69" t="str">
        <f>IF(AND($B39&gt;=1,$B39&lt;=17),INDEX('1組'!$B$6:$E$39,MATCH($B39,'1組'!$B$6:$B$39,0),4),"")</f>
        <v>山田　晃司</v>
      </c>
      <c r="D39" s="195" t="s">
        <v>268</v>
      </c>
      <c r="E39" s="196"/>
      <c r="F39" s="195">
        <v>92</v>
      </c>
      <c r="G39" s="196"/>
      <c r="H39" s="69" t="str">
        <f>IF(AND($I39&gt;=1,$I39&lt;=17),INDEX('1組'!$B$6:$E$39,MATCH($I39,'1組'!$B$6:$B$39,0),4),"")</f>
        <v>巽　大地</v>
      </c>
      <c r="I39" s="65">
        <v>8</v>
      </c>
      <c r="M39" s="57">
        <f>IF($A39="","",$B39+$B39+5)</f>
        <v>7</v>
      </c>
      <c r="N39" s="57">
        <f>IF($A39="","",$I39+$I39+4)</f>
        <v>20</v>
      </c>
      <c r="O39" s="57">
        <f t="shared" ref="O39" si="112">IF($A39="","",$M39-1)</f>
        <v>6</v>
      </c>
      <c r="P39" s="57">
        <f t="shared" ref="P39" si="113">IF($A39="","",$N39)</f>
        <v>20</v>
      </c>
      <c r="Q39" s="57">
        <f t="shared" ref="Q39" si="114">IF($A39="","",$M39-1)</f>
        <v>6</v>
      </c>
      <c r="R39" s="57">
        <f t="shared" ref="R39" si="115">IF($A39="","",$N39+1)</f>
        <v>21</v>
      </c>
      <c r="S39" s="57">
        <f ca="1">IF(AND($B39&gt;=1,$B39&lt;=17),OFFSET(INDEX('1組'!$B$6:$E$39,MATCH($B39,'1組'!$B$6:$B$39,0),2),1,0),"")</f>
        <v>180</v>
      </c>
      <c r="T39" s="57">
        <f>IF($A39="","",$I39+$I39+5)</f>
        <v>21</v>
      </c>
      <c r="U39" s="57">
        <f>IF($A39="","",$B39+$B39+4)</f>
        <v>6</v>
      </c>
      <c r="V39" s="57">
        <f t="shared" ref="V39" si="116">IF($A39="","",$T39-1)</f>
        <v>20</v>
      </c>
      <c r="W39" s="57">
        <f t="shared" ref="W39" si="117">IF($A39="","",$U39)</f>
        <v>6</v>
      </c>
      <c r="X39" s="57">
        <f t="shared" ref="X39" si="118">IF($A39="","",$T39-1)</f>
        <v>20</v>
      </c>
      <c r="Y39" s="57">
        <f t="shared" ref="Y39" si="119">IF($A39="","",$U39+1)</f>
        <v>7</v>
      </c>
      <c r="Z39" s="57">
        <f ca="1">IF(AND($I39&gt;=1,$I39&lt;=17),OFFSET(INDEX('1組'!$B$6:$E$39,MATCH($I39,'1組'!$B$6:$B$39,0),2),1,0),"")</f>
        <v>180</v>
      </c>
      <c r="AA39" s="57"/>
      <c r="AB39" s="57"/>
    </row>
    <row r="40" spans="1:28" ht="12.9" customHeight="1">
      <c r="A40" s="62"/>
      <c r="B40" s="87"/>
      <c r="C40" s="63"/>
      <c r="D40" s="79"/>
      <c r="E40" s="80"/>
      <c r="F40" s="81"/>
      <c r="G40" s="80"/>
      <c r="H40" s="63"/>
      <c r="I40" s="63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</row>
    <row r="41" spans="1:28" ht="24" customHeight="1">
      <c r="A41" s="67"/>
      <c r="B41" s="89" t="s">
        <v>202</v>
      </c>
      <c r="C41" s="69" t="str">
        <f>IF(AND($B41&gt;=1,$B41&lt;=17),INDEX('1組'!$B$6:$E$39,MATCH($B41,'1組'!$B$6:$B$39,0),4),"")</f>
        <v/>
      </c>
      <c r="D41" s="195"/>
      <c r="E41" s="196"/>
      <c r="F41" s="195"/>
      <c r="G41" s="196"/>
      <c r="H41" s="69" t="str">
        <f>IF(AND($I41&gt;=1,$I41&lt;=17),INDEX('1組'!$B$6:$E$39,MATCH($I41,'1組'!$B$6:$B$39,0),4),"")</f>
        <v/>
      </c>
      <c r="I41" s="65"/>
      <c r="M41" s="57" t="str">
        <f>IF($A41="","",$B41+$B41+5)</f>
        <v/>
      </c>
      <c r="N41" s="57" t="str">
        <f>IF($A41="","",$I41+$I41+4)</f>
        <v/>
      </c>
      <c r="O41" s="57" t="str">
        <f t="shared" ref="O41" si="120">IF($A41="","",$M41-1)</f>
        <v/>
      </c>
      <c r="P41" s="57" t="str">
        <f t="shared" ref="P41" si="121">IF($A41="","",$N41)</f>
        <v/>
      </c>
      <c r="Q41" s="57" t="str">
        <f t="shared" ref="Q41" si="122">IF($A41="","",$M41-1)</f>
        <v/>
      </c>
      <c r="R41" s="57" t="str">
        <f t="shared" ref="R41" si="123">IF($A41="","",$N41+1)</f>
        <v/>
      </c>
      <c r="S41" s="57" t="str">
        <f ca="1">IF(AND($B41&gt;=1,$B41&lt;=17),OFFSET(INDEX('1組'!$B$6:$E$39,MATCH($B41,'1組'!$B$6:$B$39,0),2),1,0),"")</f>
        <v/>
      </c>
      <c r="T41" s="57" t="str">
        <f>IF($A41="","",$I41+$I41+5)</f>
        <v/>
      </c>
      <c r="U41" s="57" t="str">
        <f>IF($A41="","",$B41+$B41+4)</f>
        <v/>
      </c>
      <c r="V41" s="57" t="str">
        <f t="shared" ref="V41" si="124">IF($A41="","",$T41-1)</f>
        <v/>
      </c>
      <c r="W41" s="57" t="str">
        <f t="shared" ref="W41" si="125">IF($A41="","",$U41)</f>
        <v/>
      </c>
      <c r="X41" s="57" t="str">
        <f t="shared" ref="X41" si="126">IF($A41="","",$T41-1)</f>
        <v/>
      </c>
      <c r="Y41" s="57" t="str">
        <f t="shared" ref="Y41" si="127">IF($A41="","",$U41+1)</f>
        <v/>
      </c>
      <c r="Z41" s="57" t="str">
        <f ca="1">IF(AND($I41&gt;=1,$I41&lt;=17),OFFSET(INDEX('1組'!$B$6:$E$39,MATCH($I41,'1組'!$B$6:$B$39,0),2),1,0),"")</f>
        <v/>
      </c>
      <c r="AA41" s="57"/>
      <c r="AB41" s="57"/>
    </row>
    <row r="42" spans="1:28" ht="12.9" customHeight="1">
      <c r="A42" s="62"/>
      <c r="B42" s="87"/>
      <c r="C42" s="63"/>
      <c r="D42" s="79"/>
      <c r="E42" s="80"/>
      <c r="F42" s="81"/>
      <c r="G42" s="80">
        <v>105</v>
      </c>
      <c r="H42" s="63"/>
      <c r="I42" s="63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</row>
    <row r="43" spans="1:28" ht="24" customHeight="1">
      <c r="A43" s="67">
        <v>16</v>
      </c>
      <c r="B43" s="89">
        <v>2</v>
      </c>
      <c r="C43" s="69" t="str">
        <f>IF(AND($B43&gt;=1,$B43&lt;=17),INDEX('1組'!$B$6:$E$39,MATCH($B43,'1組'!$B$6:$B$39,0),4),"")</f>
        <v>吉向　翔平</v>
      </c>
      <c r="D43" s="195">
        <v>120</v>
      </c>
      <c r="E43" s="196"/>
      <c r="F43" s="195" t="s">
        <v>268</v>
      </c>
      <c r="G43" s="196"/>
      <c r="H43" s="69" t="str">
        <f>IF(AND($I43&gt;=1,$I43&lt;=17),INDEX('1組'!$B$6:$E$39,MATCH($I43,'1組'!$B$6:$B$39,0),4),"")</f>
        <v>岩本　剛</v>
      </c>
      <c r="I43" s="65">
        <v>3</v>
      </c>
      <c r="M43" s="57">
        <f>IF($A43="","",$B43+$B43+5)</f>
        <v>9</v>
      </c>
      <c r="N43" s="57">
        <f>IF($A43="","",$I43+$I43+4)</f>
        <v>10</v>
      </c>
      <c r="O43" s="57">
        <f t="shared" ref="O43" si="128">IF($A43="","",$M43-1)</f>
        <v>8</v>
      </c>
      <c r="P43" s="57">
        <f t="shared" ref="P43" si="129">IF($A43="","",$N43)</f>
        <v>10</v>
      </c>
      <c r="Q43" s="57">
        <f t="shared" ref="Q43" si="130">IF($A43="","",$M43-1)</f>
        <v>8</v>
      </c>
      <c r="R43" s="57">
        <f t="shared" ref="R43" si="131">IF($A43="","",$N43+1)</f>
        <v>11</v>
      </c>
      <c r="S43" s="57">
        <f ca="1">IF(AND($B43&gt;=1,$B43&lt;=17),OFFSET(INDEX('1組'!$B$6:$E$39,MATCH($B43,'1組'!$B$6:$B$39,0),2),1,0),"")</f>
        <v>180</v>
      </c>
      <c r="T43" s="57">
        <f>IF($A43="","",$I43+$I43+5)</f>
        <v>11</v>
      </c>
      <c r="U43" s="57">
        <f>IF($A43="","",$B43+$B43+4)</f>
        <v>8</v>
      </c>
      <c r="V43" s="57">
        <f t="shared" ref="V43" si="132">IF($A43="","",$T43-1)</f>
        <v>10</v>
      </c>
      <c r="W43" s="57">
        <f t="shared" ref="W43" si="133">IF($A43="","",$U43)</f>
        <v>8</v>
      </c>
      <c r="X43" s="57">
        <f t="shared" ref="X43" si="134">IF($A43="","",$T43-1)</f>
        <v>10</v>
      </c>
      <c r="Y43" s="57">
        <f t="shared" ref="Y43" si="135">IF($A43="","",$U43+1)</f>
        <v>9</v>
      </c>
      <c r="Z43" s="57">
        <f ca="1">IF(AND($I43&gt;=1,$I43&lt;=17),OFFSET(INDEX('1組'!$B$6:$E$39,MATCH($I43,'1組'!$B$6:$B$39,0),2),1,0),"")</f>
        <v>180</v>
      </c>
      <c r="AA43" s="57"/>
      <c r="AB43" s="57"/>
    </row>
    <row r="44" spans="1:28" ht="12.9" customHeight="1">
      <c r="A44" s="62"/>
      <c r="B44" s="87"/>
      <c r="C44" s="63"/>
      <c r="D44" s="79"/>
      <c r="E44" s="80"/>
      <c r="F44" s="81"/>
      <c r="G44" s="80"/>
      <c r="H44" s="63"/>
      <c r="I44" s="63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</row>
    <row r="45" spans="1:28" ht="24" customHeight="1">
      <c r="A45" s="67">
        <v>17</v>
      </c>
      <c r="B45" s="89">
        <v>10</v>
      </c>
      <c r="C45" s="69" t="str">
        <f>IF(AND($B45&gt;=1,$B45&lt;=17),INDEX('1組'!$B$6:$E$39,MATCH($B45,'1組'!$B$6:$B$39,0),4),"")</f>
        <v>岡田　貴史</v>
      </c>
      <c r="D45" s="195">
        <v>134</v>
      </c>
      <c r="E45" s="196"/>
      <c r="F45" s="195" t="s">
        <v>268</v>
      </c>
      <c r="G45" s="196"/>
      <c r="H45" s="69" t="str">
        <f>IF(AND($I45&gt;=1,$I45&lt;=17),INDEX('1組'!$B$6:$E$39,MATCH($I45,'1組'!$B$6:$B$39,0),4),"")</f>
        <v>井本　高史</v>
      </c>
      <c r="I45" s="65">
        <v>4</v>
      </c>
      <c r="M45" s="57">
        <f>IF($A45="","",$B45+$B45+5)</f>
        <v>25</v>
      </c>
      <c r="N45" s="57">
        <f>IF($A45="","",$I45+$I45+4)</f>
        <v>12</v>
      </c>
      <c r="O45" s="57">
        <f t="shared" ref="O45" si="136">IF($A45="","",$M45-1)</f>
        <v>24</v>
      </c>
      <c r="P45" s="57">
        <f t="shared" ref="P45" si="137">IF($A45="","",$N45)</f>
        <v>12</v>
      </c>
      <c r="Q45" s="57">
        <f t="shared" ref="Q45" si="138">IF($A45="","",$M45-1)</f>
        <v>24</v>
      </c>
      <c r="R45" s="57">
        <f t="shared" ref="R45" si="139">IF($A45="","",$N45+1)</f>
        <v>13</v>
      </c>
      <c r="S45" s="57">
        <f ca="1">IF(AND($B45&gt;=1,$B45&lt;=17),OFFSET(INDEX('1組'!$B$6:$E$39,MATCH($B45,'1組'!$B$6:$B$39,0),2),1,0),"")</f>
        <v>180</v>
      </c>
      <c r="T45" s="57">
        <f>IF($A45="","",$I45+$I45+5)</f>
        <v>13</v>
      </c>
      <c r="U45" s="57">
        <f>IF($A45="","",$B45+$B45+4)</f>
        <v>24</v>
      </c>
      <c r="V45" s="57">
        <f t="shared" ref="V45" si="140">IF($A45="","",$T45-1)</f>
        <v>12</v>
      </c>
      <c r="W45" s="57">
        <f t="shared" ref="W45" si="141">IF($A45="","",$U45)</f>
        <v>24</v>
      </c>
      <c r="X45" s="57">
        <f t="shared" ref="X45" si="142">IF($A45="","",$T45-1)</f>
        <v>12</v>
      </c>
      <c r="Y45" s="57">
        <f t="shared" ref="Y45" si="143">IF($A45="","",$U45+1)</f>
        <v>25</v>
      </c>
      <c r="Z45" s="57">
        <f ca="1">IF(AND($I45&gt;=1,$I45&lt;=17),OFFSET(INDEX('1組'!$B$6:$E$39,MATCH($I45,'1組'!$B$6:$B$39,0),2),1,0),"")</f>
        <v>180</v>
      </c>
      <c r="AA45" s="57"/>
      <c r="AB45" s="57"/>
    </row>
    <row r="46" spans="1:28" ht="12.9" customHeight="1">
      <c r="A46" s="62"/>
      <c r="B46" s="87"/>
      <c r="C46" s="63"/>
      <c r="D46" s="79"/>
      <c r="E46" s="80"/>
      <c r="F46" s="81"/>
      <c r="G46" s="80"/>
      <c r="H46" s="63"/>
      <c r="I46" s="63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</row>
    <row r="47" spans="1:28" ht="24" customHeight="1">
      <c r="A47" s="67">
        <v>18</v>
      </c>
      <c r="B47" s="89">
        <v>9</v>
      </c>
      <c r="C47" s="69" t="str">
        <f>IF(AND($B47&gt;=1,$B47&lt;=17),INDEX('1組'!$B$6:$E$39,MATCH($B47,'1組'!$B$6:$B$39,0),4),"")</f>
        <v>白戸　恭子</v>
      </c>
      <c r="D47" s="195">
        <v>59</v>
      </c>
      <c r="E47" s="196"/>
      <c r="F47" s="195" t="s">
        <v>268</v>
      </c>
      <c r="G47" s="196"/>
      <c r="H47" s="69" t="str">
        <f>IF(AND($I47&gt;=1,$I47&lt;=17),INDEX('1組'!$B$6:$E$39,MATCH($I47,'1組'!$B$6:$B$39,0),4),"")</f>
        <v>白戸　玲人</v>
      </c>
      <c r="I47" s="65">
        <v>5</v>
      </c>
      <c r="M47" s="57">
        <f>IF($A47="","",$B47+$B47+5)</f>
        <v>23</v>
      </c>
      <c r="N47" s="57">
        <f>IF($A47="","",$I47+$I47+4)</f>
        <v>14</v>
      </c>
      <c r="O47" s="57">
        <f>IF($A47="","",$M47-1)</f>
        <v>22</v>
      </c>
      <c r="P47" s="57">
        <f>IF($A47="","",$N47)</f>
        <v>14</v>
      </c>
      <c r="Q47" s="57">
        <f>IF($A47="","",$M47-1)</f>
        <v>22</v>
      </c>
      <c r="R47" s="57">
        <f>IF($A47="","",$N47+1)</f>
        <v>15</v>
      </c>
      <c r="S47" s="57">
        <f ca="1">IF(AND($B47&gt;=1,$B47&lt;=17),OFFSET(INDEX('1組'!$B$6:$E$39,MATCH($B47,'1組'!$B$6:$B$39,0),2),1,0),"")</f>
        <v>140</v>
      </c>
      <c r="T47" s="57">
        <f>IF($A47="","",$I47+$I47+5)</f>
        <v>15</v>
      </c>
      <c r="U47" s="57">
        <f>IF($A47="","",$B47+$B47+4)</f>
        <v>22</v>
      </c>
      <c r="V47" s="57">
        <f>IF($A47="","",$T47-1)</f>
        <v>14</v>
      </c>
      <c r="W47" s="57">
        <f>IF($A47="","",$U47)</f>
        <v>22</v>
      </c>
      <c r="X47" s="57">
        <f>IF($A47="","",$T47-1)</f>
        <v>14</v>
      </c>
      <c r="Y47" s="57">
        <f>IF($A47="","",$U47+1)</f>
        <v>23</v>
      </c>
      <c r="Z47" s="57">
        <f ca="1">IF(AND($I47&gt;=1,$I47&lt;=17),OFFSET(INDEX('1組'!$B$6:$E$39,MATCH($I47,'1組'!$B$6:$B$39,0),2),1,0),"")</f>
        <v>180</v>
      </c>
      <c r="AA47" s="57"/>
      <c r="AB47" s="57"/>
    </row>
    <row r="48" spans="1:28" ht="12.9" customHeight="1">
      <c r="A48" s="62"/>
      <c r="B48" s="87"/>
      <c r="C48" s="63"/>
      <c r="D48" s="79"/>
      <c r="E48" s="80">
        <v>112</v>
      </c>
      <c r="F48" s="81"/>
      <c r="G48" s="80"/>
      <c r="H48" s="63"/>
      <c r="I48" s="63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</row>
    <row r="49" spans="1:28" ht="24" customHeight="1">
      <c r="A49" s="67">
        <v>19</v>
      </c>
      <c r="B49" s="89">
        <v>8</v>
      </c>
      <c r="C49" s="69" t="str">
        <f>IF(AND($B49&gt;=1,$B49&lt;=17),INDEX('1組'!$B$6:$E$39,MATCH($B49,'1組'!$B$6:$B$39,0),4),"")</f>
        <v>巽　大地</v>
      </c>
      <c r="D49" s="195" t="s">
        <v>268</v>
      </c>
      <c r="E49" s="196"/>
      <c r="F49" s="195">
        <v>19</v>
      </c>
      <c r="G49" s="196"/>
      <c r="H49" s="69" t="str">
        <f>IF(AND($I49&gt;=1,$I49&lt;=17),INDEX('1組'!$B$6:$E$39,MATCH($I49,'1組'!$B$6:$B$39,0),4),"")</f>
        <v>長谷川　進</v>
      </c>
      <c r="I49" s="65">
        <v>6</v>
      </c>
      <c r="M49" s="57">
        <f>IF($A49="","",$B49+$B49+5)</f>
        <v>21</v>
      </c>
      <c r="N49" s="57">
        <f>IF($A49="","",$I49+$I49+4)</f>
        <v>16</v>
      </c>
      <c r="O49" s="57">
        <f t="shared" ref="O49" si="144">IF($A49="","",$M49-1)</f>
        <v>20</v>
      </c>
      <c r="P49" s="57">
        <f t="shared" ref="P49" si="145">IF($A49="","",$N49)</f>
        <v>16</v>
      </c>
      <c r="Q49" s="57">
        <f t="shared" ref="Q49" si="146">IF($A49="","",$M49-1)</f>
        <v>20</v>
      </c>
      <c r="R49" s="57">
        <f t="shared" ref="R49" si="147">IF($A49="","",$N49+1)</f>
        <v>17</v>
      </c>
      <c r="S49" s="57">
        <f ca="1">IF(AND($B49&gt;=1,$B49&lt;=17),OFFSET(INDEX('1組'!$B$6:$E$39,MATCH($B49,'1組'!$B$6:$B$39,0),2),1,0),"")</f>
        <v>180</v>
      </c>
      <c r="T49" s="57">
        <f>IF($A49="","",$I49+$I49+5)</f>
        <v>17</v>
      </c>
      <c r="U49" s="57">
        <f>IF($A49="","",$B49+$B49+4)</f>
        <v>20</v>
      </c>
      <c r="V49" s="57">
        <f t="shared" ref="V49" si="148">IF($A49="","",$T49-1)</f>
        <v>16</v>
      </c>
      <c r="W49" s="57">
        <f t="shared" ref="W49" si="149">IF($A49="","",$U49)</f>
        <v>20</v>
      </c>
      <c r="X49" s="57">
        <f t="shared" ref="X49" si="150">IF($A49="","",$T49-1)</f>
        <v>16</v>
      </c>
      <c r="Y49" s="57">
        <f t="shared" ref="Y49" si="151">IF($A49="","",$U49+1)</f>
        <v>21</v>
      </c>
      <c r="Z49" s="57">
        <f ca="1">IF(AND($I49&gt;=1,$I49&lt;=17),OFFSET(INDEX('1組'!$B$6:$E$39,MATCH($I49,'1組'!$B$6:$B$39,0),2),1,0),"")</f>
        <v>180</v>
      </c>
      <c r="AA49" s="57"/>
      <c r="AB49" s="57"/>
    </row>
    <row r="50" spans="1:28" ht="12.9" customHeight="1">
      <c r="A50" s="62"/>
      <c r="B50" s="87"/>
      <c r="C50" s="63"/>
      <c r="D50" s="79"/>
      <c r="E50" s="80"/>
      <c r="F50" s="81"/>
      <c r="G50" s="80"/>
      <c r="H50" s="63"/>
      <c r="I50" s="6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</row>
    <row r="51" spans="1:28" ht="24" customHeight="1">
      <c r="A51" s="67">
        <v>20</v>
      </c>
      <c r="B51" s="89">
        <v>1</v>
      </c>
      <c r="C51" s="69" t="str">
        <f>IF(AND($B51&gt;=1,$B51&lt;=17),INDEX('1組'!$B$6:$E$39,MATCH($B51,'1組'!$B$6:$B$39,0),4),"")</f>
        <v>山田　晃司</v>
      </c>
      <c r="D51" s="195" t="s">
        <v>268</v>
      </c>
      <c r="E51" s="196"/>
      <c r="F51" s="195">
        <v>50</v>
      </c>
      <c r="G51" s="196"/>
      <c r="H51" s="69" t="str">
        <f>IF(AND($I51&gt;=1,$I51&lt;=17),INDEX('1組'!$B$6:$E$39,MATCH($I51,'1組'!$B$6:$B$39,0),4),"")</f>
        <v>宮野　早織</v>
      </c>
      <c r="I51" s="65">
        <v>7</v>
      </c>
      <c r="M51" s="57">
        <f>IF($A51="","",$B51+$B51+5)</f>
        <v>7</v>
      </c>
      <c r="N51" s="57">
        <f>IF($A51="","",$I51+$I51+4)</f>
        <v>18</v>
      </c>
      <c r="O51" s="57">
        <f t="shared" ref="O51" si="152">IF($A51="","",$M51-1)</f>
        <v>6</v>
      </c>
      <c r="P51" s="57">
        <f t="shared" ref="P51" si="153">IF($A51="","",$N51)</f>
        <v>18</v>
      </c>
      <c r="Q51" s="57">
        <f t="shared" ref="Q51" si="154">IF($A51="","",$M51-1)</f>
        <v>6</v>
      </c>
      <c r="R51" s="57">
        <f t="shared" ref="R51" si="155">IF($A51="","",$N51+1)</f>
        <v>19</v>
      </c>
      <c r="S51" s="57">
        <f ca="1">IF(AND($B51&gt;=1,$B51&lt;=17),OFFSET(INDEX('1組'!$B$6:$E$39,MATCH($B51,'1組'!$B$6:$B$39,0),2),1,0),"")</f>
        <v>180</v>
      </c>
      <c r="T51" s="57">
        <f>IF($A51="","",$I51+$I51+5)</f>
        <v>19</v>
      </c>
      <c r="U51" s="57">
        <f>IF($A51="","",$B51+$B51+4)</f>
        <v>6</v>
      </c>
      <c r="V51" s="57">
        <f t="shared" ref="V51" si="156">IF($A51="","",$T51-1)</f>
        <v>18</v>
      </c>
      <c r="W51" s="57">
        <f t="shared" ref="W51" si="157">IF($A51="","",$U51)</f>
        <v>6</v>
      </c>
      <c r="X51" s="57">
        <f t="shared" ref="X51" si="158">IF($A51="","",$T51-1)</f>
        <v>18</v>
      </c>
      <c r="Y51" s="57">
        <f t="shared" ref="Y51" si="159">IF($A51="","",$U51+1)</f>
        <v>7</v>
      </c>
      <c r="Z51" s="57">
        <f ca="1">IF(AND($I51&gt;=1,$I51&lt;=17),OFFSET(INDEX('1組'!$B$6:$E$39,MATCH($I51,'1組'!$B$6:$B$39,0),2),1,0),"")</f>
        <v>140</v>
      </c>
      <c r="AA51" s="57"/>
      <c r="AB51" s="57"/>
    </row>
    <row r="52" spans="1:28" ht="12.9" customHeight="1">
      <c r="A52" s="62"/>
      <c r="B52" s="87"/>
      <c r="C52" s="63"/>
      <c r="D52" s="79"/>
      <c r="E52" s="80"/>
      <c r="F52" s="81"/>
      <c r="G52" s="80"/>
      <c r="H52" s="63"/>
      <c r="I52" s="63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</row>
    <row r="53" spans="1:28" ht="24" customHeight="1">
      <c r="A53" s="67"/>
      <c r="B53" s="89" t="s">
        <v>205</v>
      </c>
      <c r="C53" s="69" t="str">
        <f>IF(AND($B53&gt;=1,$B53&lt;=17),INDEX('1組'!$B$6:$E$39,MATCH($B53,'1組'!$B$6:$B$39,0),4),"")</f>
        <v/>
      </c>
      <c r="D53" s="195"/>
      <c r="E53" s="196"/>
      <c r="F53" s="195"/>
      <c r="G53" s="196"/>
      <c r="H53" s="69" t="str">
        <f>IF(AND($I53&gt;=1,$I53&lt;=17),INDEX('1組'!$B$6:$E$39,MATCH($I53,'1組'!$B$6:$B$39,0),4),"")</f>
        <v/>
      </c>
      <c r="I53" s="65"/>
      <c r="M53" s="57" t="str">
        <f>IF($A53="","",$B53+$B53+5)</f>
        <v/>
      </c>
      <c r="N53" s="57" t="str">
        <f>IF($A53="","",$I53+$I53+4)</f>
        <v/>
      </c>
      <c r="O53" s="57" t="str">
        <f t="shared" ref="O53" si="160">IF($A53="","",$M53-1)</f>
        <v/>
      </c>
      <c r="P53" s="57" t="str">
        <f t="shared" ref="P53" si="161">IF($A53="","",$N53)</f>
        <v/>
      </c>
      <c r="Q53" s="57" t="str">
        <f t="shared" ref="Q53" si="162">IF($A53="","",$M53-1)</f>
        <v/>
      </c>
      <c r="R53" s="57" t="str">
        <f t="shared" ref="R53" si="163">IF($A53="","",$N53+1)</f>
        <v/>
      </c>
      <c r="S53" s="57" t="str">
        <f ca="1">IF(AND($B53&gt;=1,$B53&lt;=17),OFFSET(INDEX('1組'!$B$6:$E$39,MATCH($B53,'1組'!$B$6:$B$39,0),2),1,0),"")</f>
        <v/>
      </c>
      <c r="T53" s="57" t="str">
        <f>IF($A53="","",$I53+$I53+5)</f>
        <v/>
      </c>
      <c r="U53" s="57" t="str">
        <f>IF($A53="","",$B53+$B53+4)</f>
        <v/>
      </c>
      <c r="V53" s="57" t="str">
        <f t="shared" ref="V53" si="164">IF($A53="","",$T53-1)</f>
        <v/>
      </c>
      <c r="W53" s="57" t="str">
        <f t="shared" ref="W53" si="165">IF($A53="","",$U53)</f>
        <v/>
      </c>
      <c r="X53" s="57" t="str">
        <f t="shared" ref="X53" si="166">IF($A53="","",$T53-1)</f>
        <v/>
      </c>
      <c r="Y53" s="57" t="str">
        <f t="shared" ref="Y53" si="167">IF($A53="","",$U53+1)</f>
        <v/>
      </c>
      <c r="Z53" s="57" t="str">
        <f ca="1">IF(AND($I53&gt;=1,$I53&lt;=17),OFFSET(INDEX('1組'!$B$6:$E$39,MATCH($I53,'1組'!$B$6:$B$39,0),2),1,0),"")</f>
        <v/>
      </c>
      <c r="AA53" s="57"/>
      <c r="AB53" s="57"/>
    </row>
    <row r="54" spans="1:28" ht="12.9" customHeight="1">
      <c r="A54" s="68"/>
      <c r="B54" s="87"/>
      <c r="C54" s="63"/>
      <c r="D54" s="79"/>
      <c r="E54" s="80"/>
      <c r="F54" s="81"/>
      <c r="G54" s="80"/>
      <c r="H54" s="63"/>
      <c r="I54" s="63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</row>
    <row r="55" spans="1:28" ht="24" customHeight="1">
      <c r="A55" s="67">
        <v>21</v>
      </c>
      <c r="B55" s="89">
        <v>10</v>
      </c>
      <c r="C55" s="69" t="str">
        <f>IF(AND($B55&gt;=1,$B55&lt;=17),INDEX('1組'!$B$6:$E$39,MATCH($B55,'1組'!$B$6:$B$39,0),4),"")</f>
        <v>岡田　貴史</v>
      </c>
      <c r="D55" s="195">
        <v>131</v>
      </c>
      <c r="E55" s="196"/>
      <c r="F55" s="195" t="s">
        <v>268</v>
      </c>
      <c r="G55" s="196"/>
      <c r="H55" s="69" t="str">
        <f>IF(AND($I55&gt;=1,$I55&lt;=17),INDEX('1組'!$B$6:$E$39,MATCH($I55,'1組'!$B$6:$B$39,0),4),"")</f>
        <v>吉向　翔平</v>
      </c>
      <c r="I55" s="65">
        <v>2</v>
      </c>
      <c r="M55" s="57">
        <f>IF($A55="","",$B55+$B55+5)</f>
        <v>25</v>
      </c>
      <c r="N55" s="57">
        <f>IF($A55="","",$I55+$I55+4)</f>
        <v>8</v>
      </c>
      <c r="O55" s="57">
        <f t="shared" ref="O55" si="168">IF($A55="","",$M55-1)</f>
        <v>24</v>
      </c>
      <c r="P55" s="57">
        <f t="shared" ref="P55" si="169">IF($A55="","",$N55)</f>
        <v>8</v>
      </c>
      <c r="Q55" s="57">
        <f t="shared" ref="Q55" si="170">IF($A55="","",$M55-1)</f>
        <v>24</v>
      </c>
      <c r="R55" s="57">
        <f t="shared" ref="R55" si="171">IF($A55="","",$N55+1)</f>
        <v>9</v>
      </c>
      <c r="S55" s="57">
        <f ca="1">IF(AND($B55&gt;=1,$B55&lt;=17),OFFSET(INDEX('1組'!$B$6:$E$39,MATCH($B55,'1組'!$B$6:$B$39,0),2),1,0),"")</f>
        <v>180</v>
      </c>
      <c r="T55" s="57">
        <f>IF($A55="","",$I55+$I55+5)</f>
        <v>9</v>
      </c>
      <c r="U55" s="57">
        <f>IF($A55="","",$B55+$B55+4)</f>
        <v>24</v>
      </c>
      <c r="V55" s="57">
        <f t="shared" ref="V55" si="172">IF($A55="","",$T55-1)</f>
        <v>8</v>
      </c>
      <c r="W55" s="57">
        <f t="shared" ref="W55" si="173">IF($A55="","",$U55)</f>
        <v>24</v>
      </c>
      <c r="X55" s="57">
        <f t="shared" ref="X55" si="174">IF($A55="","",$T55-1)</f>
        <v>8</v>
      </c>
      <c r="Y55" s="57">
        <f t="shared" ref="Y55" si="175">IF($A55="","",$U55+1)</f>
        <v>25</v>
      </c>
      <c r="Z55" s="57">
        <f ca="1">IF(AND($I55&gt;=1,$I55&lt;=17),OFFSET(INDEX('1組'!$B$6:$E$39,MATCH($I55,'1組'!$B$6:$B$39,0),2),1,0),"")</f>
        <v>180</v>
      </c>
      <c r="AA55" s="57"/>
      <c r="AB55" s="57"/>
    </row>
    <row r="56" spans="1:28" ht="12.9" customHeight="1">
      <c r="A56" s="62"/>
      <c r="B56" s="87"/>
      <c r="C56" s="63"/>
      <c r="D56" s="79"/>
      <c r="E56" s="80"/>
      <c r="F56" s="81"/>
      <c r="G56" s="80"/>
      <c r="H56" s="63"/>
      <c r="I56" s="63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</row>
    <row r="57" spans="1:28" ht="24" customHeight="1">
      <c r="A57" s="67">
        <v>22</v>
      </c>
      <c r="B57" s="89">
        <v>9</v>
      </c>
      <c r="C57" s="69" t="str">
        <f>IF(AND($B57&gt;=1,$B57&lt;=17),INDEX('1組'!$B$6:$E$39,MATCH($B57,'1組'!$B$6:$B$39,0),4),"")</f>
        <v>白戸　恭子</v>
      </c>
      <c r="D57" s="195">
        <v>11</v>
      </c>
      <c r="E57" s="196"/>
      <c r="F57" s="195" t="s">
        <v>268</v>
      </c>
      <c r="G57" s="196"/>
      <c r="H57" s="69" t="str">
        <f>IF(AND($I57&gt;=1,$I57&lt;=17),INDEX('1組'!$B$6:$E$39,MATCH($I57,'1組'!$B$6:$B$39,0),4),"")</f>
        <v>岩本　剛</v>
      </c>
      <c r="I57" s="65">
        <v>3</v>
      </c>
      <c r="M57" s="57">
        <f>IF($A57="","",$B57+$B57+5)</f>
        <v>23</v>
      </c>
      <c r="N57" s="57">
        <f>IF($A57="","",$I57+$I57+4)</f>
        <v>10</v>
      </c>
      <c r="O57" s="57">
        <f t="shared" ref="O57" si="176">IF($A57="","",$M57-1)</f>
        <v>22</v>
      </c>
      <c r="P57" s="57">
        <f t="shared" ref="P57" si="177">IF($A57="","",$N57)</f>
        <v>10</v>
      </c>
      <c r="Q57" s="57">
        <f t="shared" ref="Q57" si="178">IF($A57="","",$M57-1)</f>
        <v>22</v>
      </c>
      <c r="R57" s="57">
        <f t="shared" ref="R57" si="179">IF($A57="","",$N57+1)</f>
        <v>11</v>
      </c>
      <c r="S57" s="57">
        <f ca="1">IF(AND($B57&gt;=1,$B57&lt;=17),OFFSET(INDEX('1組'!$B$6:$E$39,MATCH($B57,'1組'!$B$6:$B$39,0),2),1,0),"")</f>
        <v>140</v>
      </c>
      <c r="T57" s="57">
        <f>IF($A57="","",$I57+$I57+5)</f>
        <v>11</v>
      </c>
      <c r="U57" s="57">
        <f>IF($A57="","",$B57+$B57+4)</f>
        <v>22</v>
      </c>
      <c r="V57" s="57">
        <f t="shared" ref="V57" si="180">IF($A57="","",$T57-1)</f>
        <v>10</v>
      </c>
      <c r="W57" s="57">
        <f t="shared" ref="W57" si="181">IF($A57="","",$U57)</f>
        <v>22</v>
      </c>
      <c r="X57" s="57">
        <f t="shared" ref="X57" si="182">IF($A57="","",$T57-1)</f>
        <v>10</v>
      </c>
      <c r="Y57" s="57">
        <f t="shared" ref="Y57" si="183">IF($A57="","",$U57+1)</f>
        <v>23</v>
      </c>
      <c r="Z57" s="57">
        <f ca="1">IF(AND($I57&gt;=1,$I57&lt;=17),OFFSET(INDEX('1組'!$B$6:$E$39,MATCH($I57,'1組'!$B$6:$B$39,0),2),1,0),"")</f>
        <v>180</v>
      </c>
      <c r="AA57" s="57"/>
      <c r="AB57" s="57"/>
    </row>
    <row r="58" spans="1:28" ht="12.9" customHeight="1">
      <c r="A58" s="62"/>
      <c r="B58" s="87"/>
      <c r="C58" s="63"/>
      <c r="D58" s="79"/>
      <c r="E58" s="80"/>
      <c r="F58" s="81"/>
      <c r="G58" s="80"/>
      <c r="H58" s="63"/>
      <c r="I58" s="63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</row>
    <row r="59" spans="1:28" ht="24" customHeight="1">
      <c r="A59" s="67">
        <v>23</v>
      </c>
      <c r="B59" s="89">
        <v>8</v>
      </c>
      <c r="C59" s="69" t="str">
        <f>IF(AND($B59&gt;=1,$B59&lt;=17),INDEX('1組'!$B$6:$E$39,MATCH($B59,'1組'!$B$6:$B$39,0),4),"")</f>
        <v>巽　大地</v>
      </c>
      <c r="D59" s="195" t="s">
        <v>268</v>
      </c>
      <c r="E59" s="196"/>
      <c r="F59" s="195">
        <v>55</v>
      </c>
      <c r="G59" s="196"/>
      <c r="H59" s="69" t="str">
        <f>IF(AND($I59&gt;=1,$I59&lt;=17),INDEX('1組'!$B$6:$E$39,MATCH($I59,'1組'!$B$6:$B$39,0),4),"")</f>
        <v>井本　高史</v>
      </c>
      <c r="I59" s="65">
        <v>4</v>
      </c>
      <c r="M59" s="57">
        <f>IF($A59="","",$B59+$B59+5)</f>
        <v>21</v>
      </c>
      <c r="N59" s="57">
        <f>IF($A59="","",$I59+$I59+4)</f>
        <v>12</v>
      </c>
      <c r="O59" s="57">
        <f t="shared" ref="O59" si="184">IF($A59="","",$M59-1)</f>
        <v>20</v>
      </c>
      <c r="P59" s="57">
        <f t="shared" ref="P59" si="185">IF($A59="","",$N59)</f>
        <v>12</v>
      </c>
      <c r="Q59" s="57">
        <f t="shared" ref="Q59" si="186">IF($A59="","",$M59-1)</f>
        <v>20</v>
      </c>
      <c r="R59" s="57">
        <f t="shared" ref="R59" si="187">IF($A59="","",$N59+1)</f>
        <v>13</v>
      </c>
      <c r="S59" s="57">
        <f ca="1">IF(AND($B59&gt;=1,$B59&lt;=17),OFFSET(INDEX('1組'!$B$6:$E$39,MATCH($B59,'1組'!$B$6:$B$39,0),2),1,0),"")</f>
        <v>180</v>
      </c>
      <c r="T59" s="57">
        <f>IF($A59="","",$I59+$I59+5)</f>
        <v>13</v>
      </c>
      <c r="U59" s="57">
        <f>IF($A59="","",$B59+$B59+4)</f>
        <v>20</v>
      </c>
      <c r="V59" s="57">
        <f t="shared" ref="V59" si="188">IF($A59="","",$T59-1)</f>
        <v>12</v>
      </c>
      <c r="W59" s="57">
        <f t="shared" ref="W59" si="189">IF($A59="","",$U59)</f>
        <v>20</v>
      </c>
      <c r="X59" s="57">
        <f t="shared" ref="X59" si="190">IF($A59="","",$T59-1)</f>
        <v>12</v>
      </c>
      <c r="Y59" s="57">
        <f t="shared" ref="Y59" si="191">IF($A59="","",$U59+1)</f>
        <v>21</v>
      </c>
      <c r="Z59" s="57">
        <f ca="1">IF(AND($I59&gt;=1,$I59&lt;=17),OFFSET(INDEX('1組'!$B$6:$E$39,MATCH($I59,'1組'!$B$6:$B$39,0),2),1,0),"")</f>
        <v>180</v>
      </c>
      <c r="AA59" s="57"/>
      <c r="AB59" s="57"/>
    </row>
    <row r="60" spans="1:28" ht="12.9" customHeight="1">
      <c r="A60" s="62"/>
      <c r="B60" s="87"/>
      <c r="C60" s="63"/>
      <c r="D60" s="79"/>
      <c r="E60" s="80"/>
      <c r="F60" s="81"/>
      <c r="G60" s="80"/>
      <c r="H60" s="63"/>
      <c r="I60" s="63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</row>
    <row r="61" spans="1:28" ht="24" customHeight="1">
      <c r="A61" s="67">
        <v>24</v>
      </c>
      <c r="B61" s="89">
        <v>7</v>
      </c>
      <c r="C61" s="69" t="str">
        <f>IF(AND($B61&gt;=1,$B61&lt;=17),INDEX('1組'!$B$6:$E$39,MATCH($B61,'1組'!$B$6:$B$39,0),4),"")</f>
        <v>宮野　早織</v>
      </c>
      <c r="D61" s="195">
        <v>26</v>
      </c>
      <c r="E61" s="196"/>
      <c r="F61" s="195" t="s">
        <v>268</v>
      </c>
      <c r="G61" s="196"/>
      <c r="H61" s="69" t="str">
        <f>IF(AND($I61&gt;=1,$I61&lt;=17),INDEX('1組'!$B$6:$E$39,MATCH($I61,'1組'!$B$6:$B$39,0),4),"")</f>
        <v>白戸　玲人</v>
      </c>
      <c r="I61" s="65">
        <v>5</v>
      </c>
      <c r="M61" s="57">
        <f>IF($A61="","",$B61+$B61+5)</f>
        <v>19</v>
      </c>
      <c r="N61" s="57">
        <f>IF($A61="","",$I61+$I61+4)</f>
        <v>14</v>
      </c>
      <c r="O61" s="57">
        <f t="shared" ref="O61" si="192">IF($A61="","",$M61-1)</f>
        <v>18</v>
      </c>
      <c r="P61" s="57">
        <f t="shared" ref="P61" si="193">IF($A61="","",$N61)</f>
        <v>14</v>
      </c>
      <c r="Q61" s="57">
        <f t="shared" ref="Q61" si="194">IF($A61="","",$M61-1)</f>
        <v>18</v>
      </c>
      <c r="R61" s="57">
        <f t="shared" ref="R61" si="195">IF($A61="","",$N61+1)</f>
        <v>15</v>
      </c>
      <c r="S61" s="57">
        <f ca="1">IF(AND($B61&gt;=1,$B61&lt;=17),OFFSET(INDEX('1組'!$B$6:$E$39,MATCH($B61,'1組'!$B$6:$B$39,0),2),1,0),"")</f>
        <v>140</v>
      </c>
      <c r="T61" s="57">
        <f>IF($A61="","",$I61+$I61+5)</f>
        <v>15</v>
      </c>
      <c r="U61" s="57">
        <f>IF($A61="","",$B61+$B61+4)</f>
        <v>18</v>
      </c>
      <c r="V61" s="57">
        <f t="shared" ref="V61" si="196">IF($A61="","",$T61-1)</f>
        <v>14</v>
      </c>
      <c r="W61" s="57">
        <f t="shared" ref="W61" si="197">IF($A61="","",$U61)</f>
        <v>18</v>
      </c>
      <c r="X61" s="57">
        <f t="shared" ref="X61" si="198">IF($A61="","",$T61-1)</f>
        <v>14</v>
      </c>
      <c r="Y61" s="57">
        <f t="shared" ref="Y61" si="199">IF($A61="","",$U61+1)</f>
        <v>19</v>
      </c>
      <c r="Z61" s="57">
        <f ca="1">IF(AND($I61&gt;=1,$I61&lt;=17),OFFSET(INDEX('1組'!$B$6:$E$39,MATCH($I61,'1組'!$B$6:$B$39,0),2),1,0),"")</f>
        <v>180</v>
      </c>
      <c r="AA61" s="57"/>
      <c r="AB61" s="57"/>
    </row>
    <row r="62" spans="1:28" ht="12.9" customHeight="1">
      <c r="A62" s="62"/>
      <c r="B62" s="87"/>
      <c r="C62" s="63"/>
      <c r="D62" s="79"/>
      <c r="E62" s="80"/>
      <c r="F62" s="81"/>
      <c r="G62" s="80"/>
      <c r="H62" s="63"/>
      <c r="I62" s="63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</row>
    <row r="63" spans="1:28" ht="24" customHeight="1">
      <c r="A63" s="67">
        <v>25</v>
      </c>
      <c r="B63" s="89">
        <v>1</v>
      </c>
      <c r="C63" s="69" t="str">
        <f>IF(AND($B63&gt;=1,$B63&lt;=17),INDEX('1組'!$B$6:$E$39,MATCH($B63,'1組'!$B$6:$B$39,0),4),"")</f>
        <v>山田　晃司</v>
      </c>
      <c r="D63" s="195" t="s">
        <v>268</v>
      </c>
      <c r="E63" s="196"/>
      <c r="F63" s="195">
        <v>135</v>
      </c>
      <c r="G63" s="196"/>
      <c r="H63" s="69" t="str">
        <f>IF(AND($I63&gt;=1,$I63&lt;=17),INDEX('1組'!$B$6:$E$39,MATCH($I63,'1組'!$B$6:$B$39,0),4),"")</f>
        <v>長谷川　進</v>
      </c>
      <c r="I63" s="65">
        <v>6</v>
      </c>
      <c r="M63" s="57">
        <f>IF($A63="","",$B63+$B63+5)</f>
        <v>7</v>
      </c>
      <c r="N63" s="57">
        <f>IF($A63="","",$I63+$I63+4)</f>
        <v>16</v>
      </c>
      <c r="O63" s="57">
        <f t="shared" ref="O63" si="200">IF($A63="","",$M63-1)</f>
        <v>6</v>
      </c>
      <c r="P63" s="57">
        <f t="shared" ref="P63" si="201">IF($A63="","",$N63)</f>
        <v>16</v>
      </c>
      <c r="Q63" s="57">
        <f t="shared" ref="Q63" si="202">IF($A63="","",$M63-1)</f>
        <v>6</v>
      </c>
      <c r="R63" s="57">
        <f t="shared" ref="R63" si="203">IF($A63="","",$N63+1)</f>
        <v>17</v>
      </c>
      <c r="S63" s="57">
        <f ca="1">IF(AND($B63&gt;=1,$B63&lt;=17),OFFSET(INDEX('1組'!$B$6:$E$39,MATCH($B63,'1組'!$B$6:$B$39,0),2),1,0),"")</f>
        <v>180</v>
      </c>
      <c r="T63" s="57">
        <f>IF($A63="","",$I63+$I63+5)</f>
        <v>17</v>
      </c>
      <c r="U63" s="57">
        <f>IF($A63="","",$B63+$B63+4)</f>
        <v>6</v>
      </c>
      <c r="V63" s="57">
        <f t="shared" ref="V63" si="204">IF($A63="","",$T63-1)</f>
        <v>16</v>
      </c>
      <c r="W63" s="57">
        <f t="shared" ref="W63" si="205">IF($A63="","",$U63)</f>
        <v>6</v>
      </c>
      <c r="X63" s="57">
        <f t="shared" ref="X63" si="206">IF($A63="","",$T63-1)</f>
        <v>16</v>
      </c>
      <c r="Y63" s="57">
        <f t="shared" ref="Y63" si="207">IF($A63="","",$U63+1)</f>
        <v>7</v>
      </c>
      <c r="Z63" s="57">
        <f ca="1">IF(AND($I63&gt;=1,$I63&lt;=17),OFFSET(INDEX('1組'!$B$6:$E$39,MATCH($I63,'1組'!$B$6:$B$39,0),2),1,0),"")</f>
        <v>180</v>
      </c>
      <c r="AA63" s="57"/>
      <c r="AB63" s="57"/>
    </row>
    <row r="64" spans="1:28" ht="12.9" customHeight="1">
      <c r="A64" s="62"/>
      <c r="B64" s="87"/>
      <c r="C64" s="63"/>
      <c r="D64" s="79"/>
      <c r="E64" s="80"/>
      <c r="F64" s="81"/>
      <c r="G64" s="80"/>
      <c r="H64" s="63"/>
      <c r="I64" s="63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</row>
    <row r="65" spans="1:28" ht="24" customHeight="1">
      <c r="A65" s="67"/>
      <c r="B65" s="89" t="s">
        <v>209</v>
      </c>
      <c r="C65" s="69" t="str">
        <f>IF(AND($B65&gt;=1,$B65&lt;=17),INDEX('1組'!$B$6:$E$39,MATCH($B65,'1組'!$B$6:$B$39,0),4),"")</f>
        <v/>
      </c>
      <c r="D65" s="195"/>
      <c r="E65" s="196"/>
      <c r="F65" s="195"/>
      <c r="G65" s="196"/>
      <c r="H65" s="69" t="str">
        <f>IF(AND($I65&gt;=1,$I65&lt;=17),INDEX('1組'!$B$6:$E$39,MATCH($I65,'1組'!$B$6:$B$39,0),4),"")</f>
        <v/>
      </c>
      <c r="I65" s="65"/>
      <c r="M65" s="57" t="str">
        <f>IF($A65="","",$B65+$B65+5)</f>
        <v/>
      </c>
      <c r="N65" s="57" t="str">
        <f>IF($A65="","",$I65+$I65+4)</f>
        <v/>
      </c>
      <c r="O65" s="57" t="str">
        <f t="shared" ref="O65" si="208">IF($A65="","",$M65-1)</f>
        <v/>
      </c>
      <c r="P65" s="57" t="str">
        <f t="shared" ref="P65" si="209">IF($A65="","",$N65)</f>
        <v/>
      </c>
      <c r="Q65" s="57" t="str">
        <f t="shared" ref="Q65" si="210">IF($A65="","",$M65-1)</f>
        <v/>
      </c>
      <c r="R65" s="57" t="str">
        <f t="shared" ref="R65" si="211">IF($A65="","",$N65+1)</f>
        <v/>
      </c>
      <c r="S65" s="57" t="str">
        <f ca="1">IF(AND($B65&gt;=1,$B65&lt;=17),OFFSET(INDEX('1組'!$B$6:$E$39,MATCH($B65,'1組'!$B$6:$B$39,0),2),1,0),"")</f>
        <v/>
      </c>
      <c r="T65" s="57" t="str">
        <f>IF($A65="","",$I65+$I65+5)</f>
        <v/>
      </c>
      <c r="U65" s="57" t="str">
        <f>IF($A65="","",$B65+$B65+4)</f>
        <v/>
      </c>
      <c r="V65" s="57" t="str">
        <f t="shared" ref="V65" si="212">IF($A65="","",$T65-1)</f>
        <v/>
      </c>
      <c r="W65" s="57" t="str">
        <f t="shared" ref="W65" si="213">IF($A65="","",$U65)</f>
        <v/>
      </c>
      <c r="X65" s="57" t="str">
        <f t="shared" ref="X65" si="214">IF($A65="","",$T65-1)</f>
        <v/>
      </c>
      <c r="Y65" s="57" t="str">
        <f t="shared" ref="Y65" si="215">IF($A65="","",$U65+1)</f>
        <v/>
      </c>
      <c r="Z65" s="57" t="str">
        <f ca="1">IF(AND($I65&gt;=1,$I65&lt;=17),OFFSET(INDEX('1組'!$B$6:$E$39,MATCH($I65,'1組'!$B$6:$B$39,0),2),1,0),"")</f>
        <v/>
      </c>
      <c r="AA65" s="57"/>
      <c r="AB65" s="57"/>
    </row>
    <row r="66" spans="1:28">
      <c r="A66" s="62"/>
      <c r="B66" s="87"/>
      <c r="C66" s="63"/>
      <c r="D66" s="79"/>
      <c r="E66" s="80"/>
      <c r="F66" s="81"/>
      <c r="G66" s="80"/>
      <c r="H66" s="63"/>
      <c r="I66" s="63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</row>
    <row r="67" spans="1:28" ht="23.4">
      <c r="A67" s="67">
        <v>26</v>
      </c>
      <c r="B67" s="89">
        <v>9</v>
      </c>
      <c r="C67" s="69" t="str">
        <f>IF(AND($B67&gt;=1,$B67&lt;=17),INDEX('1組'!$B$6:$E$39,MATCH($B67,'1組'!$B$6:$B$39,0),4),"")</f>
        <v>白戸　恭子</v>
      </c>
      <c r="D67" s="195" t="s">
        <v>269</v>
      </c>
      <c r="E67" s="196"/>
      <c r="F67" s="195">
        <v>118</v>
      </c>
      <c r="G67" s="196"/>
      <c r="H67" s="69" t="str">
        <f>IF(AND($I67&gt;=1,$I67&lt;=17),INDEX('1組'!$B$6:$E$39,MATCH($I67,'1組'!$B$6:$B$39,0),4),"")</f>
        <v>岡田　貴史</v>
      </c>
      <c r="I67" s="65">
        <v>10</v>
      </c>
      <c r="M67" s="57">
        <f>IF($A67="","",$B67+$B67+5)</f>
        <v>23</v>
      </c>
      <c r="N67" s="57">
        <f>IF($A67="","",$I67+$I67+4)</f>
        <v>24</v>
      </c>
      <c r="O67" s="57">
        <f>IF($A67="","",$M67-1)</f>
        <v>22</v>
      </c>
      <c r="P67" s="57">
        <f>IF($A67="","",$N67)</f>
        <v>24</v>
      </c>
      <c r="Q67" s="57">
        <f>IF($A67="","",$M67-1)</f>
        <v>22</v>
      </c>
      <c r="R67" s="57">
        <f>IF($A67="","",$N67+1)</f>
        <v>25</v>
      </c>
      <c r="S67" s="57">
        <f ca="1">IF(AND($B67&gt;=1,$B67&lt;=17),OFFSET(INDEX('1組'!$B$6:$E$39,MATCH($B67,'1組'!$B$6:$B$39,0),2),1,0),"")</f>
        <v>140</v>
      </c>
      <c r="T67" s="57">
        <f>IF($A67="","",$I67+$I67+5)</f>
        <v>25</v>
      </c>
      <c r="U67" s="57">
        <f>IF($A67="","",$B67+$B67+4)</f>
        <v>22</v>
      </c>
      <c r="V67" s="57">
        <f>IF($A67="","",$T67-1)</f>
        <v>24</v>
      </c>
      <c r="W67" s="57">
        <f>IF($A67="","",$U67)</f>
        <v>22</v>
      </c>
      <c r="X67" s="57">
        <f>IF($A67="","",$T67-1)</f>
        <v>24</v>
      </c>
      <c r="Y67" s="57">
        <f>IF($A67="","",$U67+1)</f>
        <v>23</v>
      </c>
      <c r="Z67" s="57">
        <f ca="1">IF(AND($I67&gt;=1,$I67&lt;=17),OFFSET(INDEX('1組'!$B$6:$E$39,MATCH($I67,'1組'!$B$6:$B$39,0),2),1,0),"")</f>
        <v>180</v>
      </c>
      <c r="AA67" s="57"/>
      <c r="AB67" s="57"/>
    </row>
    <row r="68" spans="1:28">
      <c r="A68" s="62"/>
      <c r="B68" s="87"/>
      <c r="C68" s="63"/>
      <c r="D68" s="79"/>
      <c r="E68" s="80"/>
      <c r="F68" s="81"/>
      <c r="G68" s="80"/>
      <c r="H68" s="63"/>
      <c r="I68" s="63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</row>
    <row r="69" spans="1:28" ht="23.4">
      <c r="A69" s="67">
        <v>27</v>
      </c>
      <c r="B69" s="89">
        <v>8</v>
      </c>
      <c r="C69" s="69" t="str">
        <f>IF(AND($B69&gt;=1,$B69&lt;=17),INDEX('1組'!$B$6:$E$39,MATCH($B69,'1組'!$B$6:$B$39,0),4),"")</f>
        <v>巽　大地</v>
      </c>
      <c r="D69" s="195">
        <v>18</v>
      </c>
      <c r="E69" s="196"/>
      <c r="F69" s="195" t="s">
        <v>268</v>
      </c>
      <c r="G69" s="196"/>
      <c r="H69" s="69" t="str">
        <f>IF(AND($I69&gt;=1,$I69&lt;=17),INDEX('1組'!$B$6:$E$39,MATCH($I69,'1組'!$B$6:$B$39,0),4),"")</f>
        <v>吉向　翔平</v>
      </c>
      <c r="I69" s="65">
        <v>2</v>
      </c>
      <c r="M69" s="57">
        <f>IF($A69="","",$B69+$B69+5)</f>
        <v>21</v>
      </c>
      <c r="N69" s="57">
        <f>IF($A69="","",$I69+$I69+4)</f>
        <v>8</v>
      </c>
      <c r="O69" s="57">
        <f t="shared" ref="O69" si="216">IF($A69="","",$M69-1)</f>
        <v>20</v>
      </c>
      <c r="P69" s="57">
        <f t="shared" ref="P69" si="217">IF($A69="","",$N69)</f>
        <v>8</v>
      </c>
      <c r="Q69" s="57">
        <f t="shared" ref="Q69" si="218">IF($A69="","",$M69-1)</f>
        <v>20</v>
      </c>
      <c r="R69" s="57">
        <f t="shared" ref="R69" si="219">IF($A69="","",$N69+1)</f>
        <v>9</v>
      </c>
      <c r="S69" s="57">
        <f ca="1">IF(AND($B69&gt;=1,$B69&lt;=17),OFFSET(INDEX('1組'!$B$6:$E$39,MATCH($B69,'1組'!$B$6:$B$39,0),2),1,0),"")</f>
        <v>180</v>
      </c>
      <c r="T69" s="57">
        <f>IF($A69="","",$I69+$I69+5)</f>
        <v>9</v>
      </c>
      <c r="U69" s="57">
        <f>IF($A69="","",$B69+$B69+4)</f>
        <v>20</v>
      </c>
      <c r="V69" s="57">
        <f t="shared" ref="V69" si="220">IF($A69="","",$T69-1)</f>
        <v>8</v>
      </c>
      <c r="W69" s="57">
        <f t="shared" ref="W69" si="221">IF($A69="","",$U69)</f>
        <v>20</v>
      </c>
      <c r="X69" s="57">
        <f t="shared" ref="X69" si="222">IF($A69="","",$T69-1)</f>
        <v>8</v>
      </c>
      <c r="Y69" s="57">
        <f t="shared" ref="Y69" si="223">IF($A69="","",$U69+1)</f>
        <v>21</v>
      </c>
      <c r="Z69" s="57">
        <f ca="1">IF(AND($I69&gt;=1,$I69&lt;=17),OFFSET(INDEX('1組'!$B$6:$E$39,MATCH($I69,'1組'!$B$6:$B$39,0),2),1,0),"")</f>
        <v>180</v>
      </c>
      <c r="AA69" s="57"/>
      <c r="AB69" s="57"/>
    </row>
    <row r="70" spans="1:28">
      <c r="A70" s="62"/>
      <c r="B70" s="87"/>
      <c r="C70" s="63"/>
      <c r="D70" s="79"/>
      <c r="E70" s="80"/>
      <c r="F70" s="81"/>
      <c r="G70" s="80">
        <v>119</v>
      </c>
      <c r="H70" s="63"/>
      <c r="I70" s="63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</row>
    <row r="71" spans="1:28" ht="23.4">
      <c r="A71" s="67">
        <v>28</v>
      </c>
      <c r="B71" s="89">
        <v>7</v>
      </c>
      <c r="C71" s="69" t="str">
        <f>IF(AND($B71&gt;=1,$B71&lt;=17),INDEX('1組'!$B$6:$E$39,MATCH($B71,'1組'!$B$6:$B$39,0),4),"")</f>
        <v>宮野　早織</v>
      </c>
      <c r="D71" s="195" t="s">
        <v>268</v>
      </c>
      <c r="E71" s="196"/>
      <c r="F71" s="195">
        <v>162</v>
      </c>
      <c r="G71" s="196"/>
      <c r="H71" s="69" t="str">
        <f>IF(AND($I71&gt;=1,$I71&lt;=17),INDEX('1組'!$B$6:$E$39,MATCH($I71,'1組'!$B$6:$B$39,0),4),"")</f>
        <v>岩本　剛</v>
      </c>
      <c r="I71" s="65">
        <v>3</v>
      </c>
      <c r="M71" s="57">
        <f>IF($A71="","",$B71+$B71+5)</f>
        <v>19</v>
      </c>
      <c r="N71" s="57">
        <f>IF($A71="","",$I71+$I71+4)</f>
        <v>10</v>
      </c>
      <c r="O71" s="57">
        <f t="shared" ref="O71" si="224">IF($A71="","",$M71-1)</f>
        <v>18</v>
      </c>
      <c r="P71" s="57">
        <f t="shared" ref="P71" si="225">IF($A71="","",$N71)</f>
        <v>10</v>
      </c>
      <c r="Q71" s="57">
        <f t="shared" ref="Q71" si="226">IF($A71="","",$M71-1)</f>
        <v>18</v>
      </c>
      <c r="R71" s="57">
        <f t="shared" ref="R71" si="227">IF($A71="","",$N71+1)</f>
        <v>11</v>
      </c>
      <c r="S71" s="57">
        <f ca="1">IF(AND($B71&gt;=1,$B71&lt;=17),OFFSET(INDEX('1組'!$B$6:$E$39,MATCH($B71,'1組'!$B$6:$B$39,0),2),1,0),"")</f>
        <v>140</v>
      </c>
      <c r="T71" s="57">
        <f>IF($A71="","",$I71+$I71+5)</f>
        <v>11</v>
      </c>
      <c r="U71" s="57">
        <f>IF($A71="","",$B71+$B71+4)</f>
        <v>18</v>
      </c>
      <c r="V71" s="57">
        <f t="shared" ref="V71" si="228">IF($A71="","",$T71-1)</f>
        <v>10</v>
      </c>
      <c r="W71" s="57">
        <f t="shared" ref="W71" si="229">IF($A71="","",$U71)</f>
        <v>18</v>
      </c>
      <c r="X71" s="57">
        <f t="shared" ref="X71" si="230">IF($A71="","",$T71-1)</f>
        <v>10</v>
      </c>
      <c r="Y71" s="57">
        <f t="shared" ref="Y71" si="231">IF($A71="","",$U71+1)</f>
        <v>19</v>
      </c>
      <c r="Z71" s="57">
        <f ca="1">IF(AND($I71&gt;=1,$I71&lt;=17),OFFSET(INDEX('1組'!$B$6:$E$39,MATCH($I71,'1組'!$B$6:$B$39,0),2),1,0),"")</f>
        <v>180</v>
      </c>
      <c r="AA71" s="57"/>
      <c r="AB71" s="57"/>
    </row>
    <row r="72" spans="1:28">
      <c r="A72" s="62"/>
      <c r="B72" s="87"/>
      <c r="C72" s="63"/>
      <c r="D72" s="79"/>
      <c r="E72" s="80"/>
      <c r="F72" s="81"/>
      <c r="G72" s="80"/>
      <c r="H72" s="63"/>
      <c r="I72" s="63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</row>
    <row r="73" spans="1:28" ht="23.4">
      <c r="A73" s="67">
        <v>29</v>
      </c>
      <c r="B73" s="89">
        <v>6</v>
      </c>
      <c r="C73" s="69" t="str">
        <f>IF(AND($B73&gt;=1,$B73&lt;=17),INDEX('1組'!$B$6:$E$39,MATCH($B73,'1組'!$B$6:$B$39,0),4),"")</f>
        <v>長谷川　進</v>
      </c>
      <c r="D73" s="195" t="s">
        <v>268</v>
      </c>
      <c r="E73" s="196"/>
      <c r="F73" s="195">
        <v>116</v>
      </c>
      <c r="G73" s="196"/>
      <c r="H73" s="69" t="str">
        <f>IF(AND($I73&gt;=1,$I73&lt;=17),INDEX('1組'!$B$6:$E$39,MATCH($I73,'1組'!$B$6:$B$39,0),4),"")</f>
        <v>井本　高史</v>
      </c>
      <c r="I73" s="65">
        <v>4</v>
      </c>
      <c r="M73" s="57">
        <f>IF($A73="","",$B73+$B73+5)</f>
        <v>17</v>
      </c>
      <c r="N73" s="57">
        <f>IF($A73="","",$I73+$I73+4)</f>
        <v>12</v>
      </c>
      <c r="O73" s="57">
        <f t="shared" ref="O73" si="232">IF($A73="","",$M73-1)</f>
        <v>16</v>
      </c>
      <c r="P73" s="57">
        <f t="shared" ref="P73" si="233">IF($A73="","",$N73)</f>
        <v>12</v>
      </c>
      <c r="Q73" s="57">
        <f t="shared" ref="Q73" si="234">IF($A73="","",$M73-1)</f>
        <v>16</v>
      </c>
      <c r="R73" s="57">
        <f t="shared" ref="R73" si="235">IF($A73="","",$N73+1)</f>
        <v>13</v>
      </c>
      <c r="S73" s="57">
        <f ca="1">IF(AND($B73&gt;=1,$B73&lt;=17),OFFSET(INDEX('1組'!$B$6:$E$39,MATCH($B73,'1組'!$B$6:$B$39,0),2),1,0),"")</f>
        <v>180</v>
      </c>
      <c r="T73" s="57">
        <f>IF($A73="","",$I73+$I73+5)</f>
        <v>13</v>
      </c>
      <c r="U73" s="57">
        <f>IF($A73="","",$B73+$B73+4)</f>
        <v>16</v>
      </c>
      <c r="V73" s="57">
        <f t="shared" ref="V73" si="236">IF($A73="","",$T73-1)</f>
        <v>12</v>
      </c>
      <c r="W73" s="57">
        <f t="shared" ref="W73" si="237">IF($A73="","",$U73)</f>
        <v>16</v>
      </c>
      <c r="X73" s="57">
        <f t="shared" ref="X73" si="238">IF($A73="","",$T73-1)</f>
        <v>12</v>
      </c>
      <c r="Y73" s="57">
        <f t="shared" ref="Y73" si="239">IF($A73="","",$U73+1)</f>
        <v>17</v>
      </c>
      <c r="Z73" s="57">
        <f ca="1">IF(AND($I73&gt;=1,$I73&lt;=17),OFFSET(INDEX('1組'!$B$6:$E$39,MATCH($I73,'1組'!$B$6:$B$39,0),2),1,0),"")</f>
        <v>180</v>
      </c>
      <c r="AA73" s="57"/>
      <c r="AB73" s="57"/>
    </row>
    <row r="74" spans="1:28" ht="16.2">
      <c r="A74" s="68"/>
      <c r="B74" s="87"/>
      <c r="C74" s="63"/>
      <c r="D74" s="79"/>
      <c r="E74" s="80"/>
      <c r="F74" s="81"/>
      <c r="G74" s="80"/>
      <c r="H74" s="63"/>
      <c r="I74" s="63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</row>
    <row r="75" spans="1:28" ht="23.4">
      <c r="A75" s="67">
        <v>30</v>
      </c>
      <c r="B75" s="89">
        <v>1</v>
      </c>
      <c r="C75" s="69" t="str">
        <f>IF(AND($B75&gt;=1,$B75&lt;=17),INDEX('1組'!$B$6:$E$39,MATCH($B75,'1組'!$B$6:$B$39,0),4),"")</f>
        <v>山田　晃司</v>
      </c>
      <c r="D75" s="195" t="s">
        <v>268</v>
      </c>
      <c r="E75" s="196"/>
      <c r="F75" s="195">
        <v>104</v>
      </c>
      <c r="G75" s="196"/>
      <c r="H75" s="69" t="str">
        <f>IF(AND($I75&gt;=1,$I75&lt;=17),INDEX('1組'!$B$6:$E$39,MATCH($I75,'1組'!$B$6:$B$39,0),4),"")</f>
        <v>白戸　玲人</v>
      </c>
      <c r="I75" s="65">
        <v>5</v>
      </c>
      <c r="M75" s="57">
        <f>IF($A75="","",$B75+$B75+5)</f>
        <v>7</v>
      </c>
      <c r="N75" s="57">
        <f>IF($A75="","",$I75+$I75+4)</f>
        <v>14</v>
      </c>
      <c r="O75" s="57">
        <f t="shared" ref="O75" si="240">IF($A75="","",$M75-1)</f>
        <v>6</v>
      </c>
      <c r="P75" s="57">
        <f t="shared" ref="P75" si="241">IF($A75="","",$N75)</f>
        <v>14</v>
      </c>
      <c r="Q75" s="57">
        <f t="shared" ref="Q75" si="242">IF($A75="","",$M75-1)</f>
        <v>6</v>
      </c>
      <c r="R75" s="57">
        <f t="shared" ref="R75" si="243">IF($A75="","",$N75+1)</f>
        <v>15</v>
      </c>
      <c r="S75" s="57">
        <f ca="1">IF(AND($B75&gt;=1,$B75&lt;=17),OFFSET(INDEX('1組'!$B$6:$E$39,MATCH($B75,'1組'!$B$6:$B$39,0),2),1,0),"")</f>
        <v>180</v>
      </c>
      <c r="T75" s="57">
        <f>IF($A75="","",$I75+$I75+5)</f>
        <v>15</v>
      </c>
      <c r="U75" s="57">
        <f>IF($A75="","",$B75+$B75+4)</f>
        <v>6</v>
      </c>
      <c r="V75" s="57">
        <f t="shared" ref="V75" si="244">IF($A75="","",$T75-1)</f>
        <v>14</v>
      </c>
      <c r="W75" s="57">
        <f t="shared" ref="W75" si="245">IF($A75="","",$U75)</f>
        <v>6</v>
      </c>
      <c r="X75" s="57">
        <f t="shared" ref="X75" si="246">IF($A75="","",$T75-1)</f>
        <v>14</v>
      </c>
      <c r="Y75" s="57">
        <f t="shared" ref="Y75" si="247">IF($A75="","",$U75+1)</f>
        <v>7</v>
      </c>
      <c r="Z75" s="57">
        <f ca="1">IF(AND($I75&gt;=1,$I75&lt;=17),OFFSET(INDEX('1組'!$B$6:$E$39,MATCH($I75,'1組'!$B$6:$B$39,0),2),1,0),"")</f>
        <v>180</v>
      </c>
      <c r="AA75" s="57"/>
      <c r="AB75" s="57"/>
    </row>
    <row r="76" spans="1:28">
      <c r="A76" s="62"/>
      <c r="B76" s="87"/>
      <c r="C76" s="63"/>
      <c r="D76" s="79"/>
      <c r="E76" s="80"/>
      <c r="F76" s="81"/>
      <c r="G76" s="80"/>
      <c r="H76" s="63"/>
      <c r="I76" s="63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</row>
    <row r="77" spans="1:28" ht="23.4">
      <c r="A77" s="67"/>
      <c r="B77" s="89"/>
      <c r="C77" s="69" t="str">
        <f>IF(AND($B77&gt;=1,$B77&lt;=17),INDEX('1組'!$B$6:$E$39,MATCH($B77,'1組'!$B$6:$B$39,0),4),"")</f>
        <v/>
      </c>
      <c r="D77" s="195"/>
      <c r="E77" s="196"/>
      <c r="F77" s="195"/>
      <c r="G77" s="196"/>
      <c r="H77" s="69" t="str">
        <f>IF(AND($I77&gt;=1,$I77&lt;=17),INDEX('1組'!$B$6:$E$39,MATCH($I77,'1組'!$B$6:$B$39,0),4),"")</f>
        <v/>
      </c>
      <c r="I77" s="65"/>
      <c r="M77" s="57" t="str">
        <f>IF($A77="","",$B77+$B77+5)</f>
        <v/>
      </c>
      <c r="N77" s="57" t="str">
        <f>IF($A77="","",$I77+$I77+4)</f>
        <v/>
      </c>
      <c r="O77" s="57" t="str">
        <f t="shared" ref="O77" si="248">IF($A77="","",$M77-1)</f>
        <v/>
      </c>
      <c r="P77" s="57" t="str">
        <f t="shared" ref="P77" si="249">IF($A77="","",$N77)</f>
        <v/>
      </c>
      <c r="Q77" s="57" t="str">
        <f t="shared" ref="Q77" si="250">IF($A77="","",$M77-1)</f>
        <v/>
      </c>
      <c r="R77" s="57" t="str">
        <f t="shared" ref="R77" si="251">IF($A77="","",$N77+1)</f>
        <v/>
      </c>
      <c r="S77" s="57" t="str">
        <f ca="1">IF(AND($B77&gt;=1,$B77&lt;=17),OFFSET(INDEX('1組'!$B$6:$E$39,MATCH($B77,'1組'!$B$6:$B$39,0),2),1,0),"")</f>
        <v/>
      </c>
      <c r="T77" s="57" t="str">
        <f>IF($A77="","",$I77+$I77+5)</f>
        <v/>
      </c>
      <c r="U77" s="57" t="str">
        <f>IF($A77="","",$B77+$B77+4)</f>
        <v/>
      </c>
      <c r="V77" s="57" t="str">
        <f t="shared" ref="V77" si="252">IF($A77="","",$T77-1)</f>
        <v/>
      </c>
      <c r="W77" s="57" t="str">
        <f t="shared" ref="W77" si="253">IF($A77="","",$U77)</f>
        <v/>
      </c>
      <c r="X77" s="57" t="str">
        <f t="shared" ref="X77" si="254">IF($A77="","",$T77-1)</f>
        <v/>
      </c>
      <c r="Y77" s="57" t="str">
        <f t="shared" ref="Y77" si="255">IF($A77="","",$U77+1)</f>
        <v/>
      </c>
      <c r="Z77" s="57" t="str">
        <f ca="1">IF(AND($I77&gt;=1,$I77&lt;=17),OFFSET(INDEX('1組'!$B$6:$E$39,MATCH($I77,'1組'!$B$6:$B$39,0),2),1,0),"")</f>
        <v/>
      </c>
      <c r="AA77" s="57"/>
      <c r="AB77" s="57"/>
    </row>
    <row r="78" spans="1:28">
      <c r="A78" s="62"/>
      <c r="B78" s="87"/>
      <c r="C78" s="63"/>
      <c r="D78" s="79"/>
      <c r="E78" s="80"/>
      <c r="F78" s="81"/>
      <c r="G78" s="80"/>
      <c r="H78" s="63"/>
      <c r="I78" s="63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</row>
    <row r="79" spans="1:28" ht="23.4">
      <c r="A79" s="67"/>
      <c r="B79" s="89"/>
      <c r="C79" s="69" t="str">
        <f>IF(AND($B79&gt;=1,$B79&lt;=17),INDEX('1組'!$B$6:$E$39,MATCH($B79,'1組'!$B$6:$B$39,0),4),"")</f>
        <v/>
      </c>
      <c r="D79" s="195"/>
      <c r="E79" s="196"/>
      <c r="F79" s="195"/>
      <c r="G79" s="196"/>
      <c r="H79" s="69" t="str">
        <f>IF(AND($I79&gt;=1,$I79&lt;=17),INDEX('1組'!$B$6:$E$39,MATCH($I79,'1組'!$B$6:$B$39,0),4),"")</f>
        <v/>
      </c>
      <c r="I79" s="65"/>
      <c r="M79" s="57" t="str">
        <f>IF($A79="","",$B79+$B79+5)</f>
        <v/>
      </c>
      <c r="N79" s="57" t="str">
        <f>IF($A79="","",$I79+$I79+4)</f>
        <v/>
      </c>
      <c r="O79" s="57" t="str">
        <f t="shared" ref="O79" si="256">IF($A79="","",$M79-1)</f>
        <v/>
      </c>
      <c r="P79" s="57" t="str">
        <f t="shared" ref="P79" si="257">IF($A79="","",$N79)</f>
        <v/>
      </c>
      <c r="Q79" s="57" t="str">
        <f t="shared" ref="Q79" si="258">IF($A79="","",$M79-1)</f>
        <v/>
      </c>
      <c r="R79" s="57" t="str">
        <f t="shared" ref="R79" si="259">IF($A79="","",$N79+1)</f>
        <v/>
      </c>
      <c r="S79" s="57" t="str">
        <f ca="1">IF(AND($B79&gt;=1,$B79&lt;=17),OFFSET(INDEX('1組'!$B$6:$E$39,MATCH($B79,'1組'!$B$6:$B$39,0),2),1,0),"")</f>
        <v/>
      </c>
      <c r="T79" s="57" t="str">
        <f>IF($A79="","",$I79+$I79+5)</f>
        <v/>
      </c>
      <c r="U79" s="57" t="str">
        <f>IF($A79="","",$B79+$B79+4)</f>
        <v/>
      </c>
      <c r="V79" s="57" t="str">
        <f t="shared" ref="V79" si="260">IF($A79="","",$T79-1)</f>
        <v/>
      </c>
      <c r="W79" s="57" t="str">
        <f t="shared" ref="W79" si="261">IF($A79="","",$U79)</f>
        <v/>
      </c>
      <c r="X79" s="57" t="str">
        <f t="shared" ref="X79" si="262">IF($A79="","",$T79-1)</f>
        <v/>
      </c>
      <c r="Y79" s="57" t="str">
        <f t="shared" ref="Y79" si="263">IF($A79="","",$U79+1)</f>
        <v/>
      </c>
      <c r="Z79" s="57" t="str">
        <f ca="1">IF(AND($I79&gt;=1,$I79&lt;=17),OFFSET(INDEX('1組'!$B$6:$E$39,MATCH($I79,'1組'!$B$6:$B$39,0),2),1,0),"")</f>
        <v/>
      </c>
      <c r="AA79" s="57"/>
      <c r="AB79" s="57"/>
    </row>
    <row r="80" spans="1:28">
      <c r="A80" s="62"/>
      <c r="B80" s="87"/>
      <c r="C80" s="63"/>
      <c r="D80" s="79"/>
      <c r="E80" s="80"/>
      <c r="F80" s="81"/>
      <c r="G80" s="80"/>
      <c r="H80" s="63"/>
      <c r="I80" s="63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</row>
    <row r="81" spans="1:28" ht="23.4">
      <c r="A81" s="67"/>
      <c r="B81" s="89"/>
      <c r="C81" s="69" t="str">
        <f>IF(AND($B81&gt;=1,$B81&lt;=17),INDEX('1組'!$B$6:$E$39,MATCH($B81,'1組'!$B$6:$B$39,0),4),"")</f>
        <v/>
      </c>
      <c r="D81" s="195"/>
      <c r="E81" s="196"/>
      <c r="F81" s="195"/>
      <c r="G81" s="196"/>
      <c r="H81" s="69" t="str">
        <f>IF(AND($I81&gt;=1,$I81&lt;=17),INDEX('1組'!$B$6:$E$39,MATCH($I81,'1組'!$B$6:$B$39,0),4),"")</f>
        <v/>
      </c>
      <c r="I81" s="65"/>
      <c r="M81" s="57" t="str">
        <f>IF($A81="","",$B81+$B81+5)</f>
        <v/>
      </c>
      <c r="N81" s="57" t="str">
        <f>IF($A81="","",$I81+$I81+4)</f>
        <v/>
      </c>
      <c r="O81" s="57" t="str">
        <f t="shared" ref="O81" si="264">IF($A81="","",$M81-1)</f>
        <v/>
      </c>
      <c r="P81" s="57" t="str">
        <f t="shared" ref="P81" si="265">IF($A81="","",$N81)</f>
        <v/>
      </c>
      <c r="Q81" s="57" t="str">
        <f t="shared" ref="Q81" si="266">IF($A81="","",$M81-1)</f>
        <v/>
      </c>
      <c r="R81" s="57" t="str">
        <f t="shared" ref="R81" si="267">IF($A81="","",$N81+1)</f>
        <v/>
      </c>
      <c r="S81" s="57" t="str">
        <f ca="1">IF(AND($B81&gt;=1,$B81&lt;=17),OFFSET(INDEX('1組'!$B$6:$E$39,MATCH($B81,'1組'!$B$6:$B$39,0),2),1,0),"")</f>
        <v/>
      </c>
      <c r="T81" s="57" t="str">
        <f>IF($A81="","",$I81+$I81+5)</f>
        <v/>
      </c>
      <c r="U81" s="57" t="str">
        <f>IF($A81="","",$B81+$B81+4)</f>
        <v/>
      </c>
      <c r="V81" s="57" t="str">
        <f t="shared" ref="V81" si="268">IF($A81="","",$T81-1)</f>
        <v/>
      </c>
      <c r="W81" s="57" t="str">
        <f t="shared" ref="W81" si="269">IF($A81="","",$U81)</f>
        <v/>
      </c>
      <c r="X81" s="57" t="str">
        <f t="shared" ref="X81" si="270">IF($A81="","",$T81-1)</f>
        <v/>
      </c>
      <c r="Y81" s="57" t="str">
        <f t="shared" ref="Y81" si="271">IF($A81="","",$U81+1)</f>
        <v/>
      </c>
      <c r="Z81" s="57" t="str">
        <f ca="1">IF(AND($I81&gt;=1,$I81&lt;=17),OFFSET(INDEX('1組'!$B$6:$E$39,MATCH($I81,'1組'!$B$6:$B$39,0),2),1,0),"")</f>
        <v/>
      </c>
      <c r="AA81" s="57"/>
      <c r="AB81" s="57"/>
    </row>
    <row r="82" spans="1:28">
      <c r="A82" s="62"/>
      <c r="B82" s="87"/>
      <c r="C82" s="63"/>
      <c r="D82" s="79"/>
      <c r="E82" s="80"/>
      <c r="F82" s="81"/>
      <c r="G82" s="80"/>
      <c r="H82" s="63"/>
      <c r="I82" s="63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</row>
    <row r="83" spans="1:28" ht="23.4">
      <c r="A83" s="67"/>
      <c r="B83" s="89"/>
      <c r="C83" s="69" t="str">
        <f>IF(AND($B83&gt;=1,$B83&lt;=17),INDEX('1組'!$B$6:$E$39,MATCH($B83,'1組'!$B$6:$B$39,0),4),"")</f>
        <v/>
      </c>
      <c r="D83" s="195"/>
      <c r="E83" s="196"/>
      <c r="F83" s="195"/>
      <c r="G83" s="196"/>
      <c r="H83" s="69" t="str">
        <f>IF(AND($I83&gt;=1,$I83&lt;=17),INDEX('1組'!$B$6:$E$39,MATCH($I83,'1組'!$B$6:$B$39,0),4),"")</f>
        <v/>
      </c>
      <c r="I83" s="65"/>
      <c r="M83" s="57" t="str">
        <f>IF($A83="","",$B83+$B83+5)</f>
        <v/>
      </c>
      <c r="N83" s="57" t="str">
        <f>IF($A83="","",$I83+$I83+4)</f>
        <v/>
      </c>
      <c r="O83" s="57" t="str">
        <f t="shared" ref="O83" si="272">IF($A83="","",$M83-1)</f>
        <v/>
      </c>
      <c r="P83" s="57" t="str">
        <f t="shared" ref="P83" si="273">IF($A83="","",$N83)</f>
        <v/>
      </c>
      <c r="Q83" s="57" t="str">
        <f t="shared" ref="Q83" si="274">IF($A83="","",$M83-1)</f>
        <v/>
      </c>
      <c r="R83" s="57" t="str">
        <f t="shared" ref="R83" si="275">IF($A83="","",$N83+1)</f>
        <v/>
      </c>
      <c r="S83" s="57" t="str">
        <f ca="1">IF(AND($B83&gt;=1,$B83&lt;=17),OFFSET(INDEX('1組'!$B$6:$E$39,MATCH($B83,'1組'!$B$6:$B$39,0),2),1,0),"")</f>
        <v/>
      </c>
      <c r="T83" s="57" t="str">
        <f>IF($A83="","",$I83+$I83+5)</f>
        <v/>
      </c>
      <c r="U83" s="57" t="str">
        <f>IF($A83="","",$B83+$B83+4)</f>
        <v/>
      </c>
      <c r="V83" s="57" t="str">
        <f t="shared" ref="V83" si="276">IF($A83="","",$T83-1)</f>
        <v/>
      </c>
      <c r="W83" s="57" t="str">
        <f t="shared" ref="W83" si="277">IF($A83="","",$U83)</f>
        <v/>
      </c>
      <c r="X83" s="57" t="str">
        <f t="shared" ref="X83" si="278">IF($A83="","",$T83-1)</f>
        <v/>
      </c>
      <c r="Y83" s="57" t="str">
        <f t="shared" ref="Y83" si="279">IF($A83="","",$U83+1)</f>
        <v/>
      </c>
      <c r="Z83" s="57" t="str">
        <f ca="1">IF(AND($I83&gt;=1,$I83&lt;=17),OFFSET(INDEX('1組'!$B$6:$E$39,MATCH($I83,'1組'!$B$6:$B$39,0),2),1,0),"")</f>
        <v/>
      </c>
      <c r="AA83" s="57"/>
      <c r="AB83" s="57"/>
    </row>
    <row r="84" spans="1:28">
      <c r="A84" s="62"/>
      <c r="B84" s="87"/>
      <c r="C84" s="63"/>
      <c r="D84" s="79"/>
      <c r="E84" s="80"/>
      <c r="F84" s="81"/>
      <c r="G84" s="80"/>
      <c r="H84" s="63"/>
      <c r="I84" s="63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</row>
    <row r="85" spans="1:28" ht="23.4">
      <c r="A85" s="67"/>
      <c r="B85" s="89"/>
      <c r="C85" s="69" t="str">
        <f>IF(AND($B85&gt;=1,$B85&lt;=17),INDEX('1組'!$B$6:$E$39,MATCH($B85,'1組'!$B$6:$B$39,0),4),"")</f>
        <v/>
      </c>
      <c r="D85" s="195"/>
      <c r="E85" s="196"/>
      <c r="F85" s="195"/>
      <c r="G85" s="196"/>
      <c r="H85" s="69" t="str">
        <f>IF(AND($I85&gt;=1,$I85&lt;=17),INDEX('1組'!$B$6:$E$39,MATCH($I85,'1組'!$B$6:$B$39,0),4),"")</f>
        <v/>
      </c>
      <c r="I85" s="65"/>
      <c r="M85" s="57" t="str">
        <f>IF($A85="","",$B85+$B85+5)</f>
        <v/>
      </c>
      <c r="N85" s="57" t="str">
        <f>IF($A85="","",$I85+$I85+4)</f>
        <v/>
      </c>
      <c r="O85" s="57" t="str">
        <f t="shared" ref="O85" si="280">IF($A85="","",$M85-1)</f>
        <v/>
      </c>
      <c r="P85" s="57" t="str">
        <f t="shared" ref="P85" si="281">IF($A85="","",$N85)</f>
        <v/>
      </c>
      <c r="Q85" s="57" t="str">
        <f t="shared" ref="Q85" si="282">IF($A85="","",$M85-1)</f>
        <v/>
      </c>
      <c r="R85" s="57" t="str">
        <f t="shared" ref="R85" si="283">IF($A85="","",$N85+1)</f>
        <v/>
      </c>
      <c r="S85" s="57" t="str">
        <f ca="1">IF(AND($B85&gt;=1,$B85&lt;=17),OFFSET(INDEX('1組'!$B$6:$E$39,MATCH($B85,'1組'!$B$6:$B$39,0),2),1,0),"")</f>
        <v/>
      </c>
      <c r="T85" s="57" t="str">
        <f>IF($A85="","",$I85+$I85+5)</f>
        <v/>
      </c>
      <c r="U85" s="57" t="str">
        <f>IF($A85="","",$B85+$B85+4)</f>
        <v/>
      </c>
      <c r="V85" s="57" t="str">
        <f t="shared" ref="V85" si="284">IF($A85="","",$T85-1)</f>
        <v/>
      </c>
      <c r="W85" s="57" t="str">
        <f t="shared" ref="W85" si="285">IF($A85="","",$U85)</f>
        <v/>
      </c>
      <c r="X85" s="57" t="str">
        <f t="shared" ref="X85" si="286">IF($A85="","",$T85-1)</f>
        <v/>
      </c>
      <c r="Y85" s="57" t="str">
        <f t="shared" ref="Y85" si="287">IF($A85="","",$U85+1)</f>
        <v/>
      </c>
      <c r="Z85" s="57" t="str">
        <f ca="1">IF(AND($I85&gt;=1,$I85&lt;=17),OFFSET(INDEX('1組'!$B$6:$E$39,MATCH($I85,'1組'!$B$6:$B$39,0),2),1,0),"")</f>
        <v/>
      </c>
      <c r="AA85" s="57"/>
      <c r="AB85" s="57"/>
    </row>
    <row r="86" spans="1:28">
      <c r="A86" s="62"/>
      <c r="B86" s="87"/>
      <c r="C86" s="63"/>
      <c r="D86" s="79"/>
      <c r="E86" s="80"/>
      <c r="F86" s="81"/>
      <c r="G86" s="80"/>
      <c r="H86" s="63"/>
      <c r="I86" s="63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</row>
    <row r="87" spans="1:28" ht="23.4">
      <c r="A87" s="67"/>
      <c r="B87" s="89"/>
      <c r="C87" s="69" t="str">
        <f>IF(AND($B87&gt;=1,$B87&lt;=17),INDEX('1組'!$B$6:$E$39,MATCH($B87,'1組'!$B$6:$B$39,0),4),"")</f>
        <v/>
      </c>
      <c r="D87" s="195"/>
      <c r="E87" s="196"/>
      <c r="F87" s="195"/>
      <c r="G87" s="196"/>
      <c r="H87" s="69" t="str">
        <f>IF(AND($I87&gt;=1,$I87&lt;=17),INDEX('1組'!$B$6:$E$39,MATCH($I87,'1組'!$B$6:$B$39,0),4),"")</f>
        <v/>
      </c>
      <c r="I87" s="65"/>
      <c r="M87" s="57" t="str">
        <f>IF($A87="","",$B87+$B87+5)</f>
        <v/>
      </c>
      <c r="N87" s="57" t="str">
        <f>IF($A87="","",$I87+$I87+4)</f>
        <v/>
      </c>
      <c r="O87" s="57" t="str">
        <f>IF($A87="","",$M87-1)</f>
        <v/>
      </c>
      <c r="P87" s="57" t="str">
        <f>IF($A87="","",$N87)</f>
        <v/>
      </c>
      <c r="Q87" s="57" t="str">
        <f>IF($A87="","",$M87-1)</f>
        <v/>
      </c>
      <c r="R87" s="57" t="str">
        <f>IF($A87="","",$N87+1)</f>
        <v/>
      </c>
      <c r="S87" s="57" t="str">
        <f ca="1">IF(AND($B87&gt;=1,$B87&lt;=17),OFFSET(INDEX('1組'!$B$6:$E$39,MATCH($B87,'1組'!$B$6:$B$39,0),2),1,0),"")</f>
        <v/>
      </c>
      <c r="T87" s="57" t="str">
        <f>IF($A87="","",$I87+$I87+5)</f>
        <v/>
      </c>
      <c r="U87" s="57" t="str">
        <f>IF($A87="","",$B87+$B87+4)</f>
        <v/>
      </c>
      <c r="V87" s="57" t="str">
        <f>IF($A87="","",$T87-1)</f>
        <v/>
      </c>
      <c r="W87" s="57" t="str">
        <f>IF($A87="","",$U87)</f>
        <v/>
      </c>
      <c r="X87" s="57" t="str">
        <f>IF($A87="","",$T87-1)</f>
        <v/>
      </c>
      <c r="Y87" s="57" t="str">
        <f>IF($A87="","",$U87+1)</f>
        <v/>
      </c>
      <c r="Z87" s="57" t="str">
        <f ca="1">IF(AND($I87&gt;=1,$I87&lt;=17),OFFSET(INDEX('1組'!$B$6:$E$39,MATCH($I87,'1組'!$B$6:$B$39,0),2),1,0),"")</f>
        <v/>
      </c>
      <c r="AA87" s="57"/>
      <c r="AB87" s="57"/>
    </row>
    <row r="88" spans="1:28">
      <c r="A88" s="62"/>
      <c r="B88" s="87"/>
      <c r="C88" s="63"/>
      <c r="D88" s="79"/>
      <c r="E88" s="80"/>
      <c r="F88" s="81"/>
      <c r="G88" s="80"/>
      <c r="H88" s="63"/>
      <c r="I88" s="63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</row>
    <row r="89" spans="1:28" ht="23.4">
      <c r="A89" s="67"/>
      <c r="B89" s="89"/>
      <c r="C89" s="69" t="str">
        <f>IF(AND($B89&gt;=1,$B89&lt;=17),INDEX('1組'!$B$6:$E$39,MATCH($B89,'1組'!$B$6:$B$39,0),4),"")</f>
        <v/>
      </c>
      <c r="D89" s="195"/>
      <c r="E89" s="196"/>
      <c r="F89" s="195"/>
      <c r="G89" s="196"/>
      <c r="H89" s="69" t="str">
        <f>IF(AND($I89&gt;=1,$I89&lt;=17),INDEX('1組'!$B$6:$E$39,MATCH($I89,'1組'!$B$6:$B$39,0),4),"")</f>
        <v/>
      </c>
      <c r="I89" s="65"/>
      <c r="M89" s="57" t="str">
        <f>IF($A89="","",$B89+$B89+5)</f>
        <v/>
      </c>
      <c r="N89" s="57" t="str">
        <f>IF($A89="","",$I89+$I89+4)</f>
        <v/>
      </c>
      <c r="O89" s="57" t="str">
        <f t="shared" ref="O89" si="288">IF($A89="","",$M89-1)</f>
        <v/>
      </c>
      <c r="P89" s="57" t="str">
        <f t="shared" ref="P89" si="289">IF($A89="","",$N89)</f>
        <v/>
      </c>
      <c r="Q89" s="57" t="str">
        <f t="shared" ref="Q89" si="290">IF($A89="","",$M89-1)</f>
        <v/>
      </c>
      <c r="R89" s="57" t="str">
        <f t="shared" ref="R89" si="291">IF($A89="","",$N89+1)</f>
        <v/>
      </c>
      <c r="S89" s="57" t="str">
        <f ca="1">IF(AND($B89&gt;=1,$B89&lt;=17),OFFSET(INDEX('1組'!$B$6:$E$39,MATCH($B89,'1組'!$B$6:$B$39,0),2),1,0),"")</f>
        <v/>
      </c>
      <c r="T89" s="57" t="str">
        <f>IF($A89="","",$I89+$I89+5)</f>
        <v/>
      </c>
      <c r="U89" s="57" t="str">
        <f>IF($A89="","",$B89+$B89+4)</f>
        <v/>
      </c>
      <c r="V89" s="57" t="str">
        <f t="shared" ref="V89" si="292">IF($A89="","",$T89-1)</f>
        <v/>
      </c>
      <c r="W89" s="57" t="str">
        <f t="shared" ref="W89" si="293">IF($A89="","",$U89)</f>
        <v/>
      </c>
      <c r="X89" s="57" t="str">
        <f t="shared" ref="X89" si="294">IF($A89="","",$T89-1)</f>
        <v/>
      </c>
      <c r="Y89" s="57" t="str">
        <f t="shared" ref="Y89" si="295">IF($A89="","",$U89+1)</f>
        <v/>
      </c>
      <c r="Z89" s="57" t="str">
        <f ca="1">IF(AND($I89&gt;=1,$I89&lt;=17),OFFSET(INDEX('1組'!$B$6:$E$39,MATCH($I89,'1組'!$B$6:$B$39,0),2),1,0),"")</f>
        <v/>
      </c>
      <c r="AA89" s="57"/>
      <c r="AB89" s="57"/>
    </row>
    <row r="90" spans="1:28">
      <c r="A90" s="62"/>
      <c r="B90" s="87"/>
      <c r="C90" s="63"/>
      <c r="D90" s="79"/>
      <c r="E90" s="80"/>
      <c r="F90" s="81"/>
      <c r="G90" s="80"/>
      <c r="H90" s="63"/>
      <c r="I90" s="63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</row>
    <row r="91" spans="1:28" ht="23.4">
      <c r="A91" s="67"/>
      <c r="B91" s="89"/>
      <c r="C91" s="69" t="str">
        <f>IF(AND($B91&gt;=1,$B91&lt;=17),INDEX('1組'!$B$6:$E$39,MATCH($B91,'1組'!$B$6:$B$39,0),4),"")</f>
        <v/>
      </c>
      <c r="D91" s="195"/>
      <c r="E91" s="196"/>
      <c r="F91" s="195"/>
      <c r="G91" s="196"/>
      <c r="H91" s="69" t="str">
        <f>IF(AND($I91&gt;=1,$I91&lt;=17),INDEX('1組'!$B$6:$E$39,MATCH($I91,'1組'!$B$6:$B$39,0),4),"")</f>
        <v/>
      </c>
      <c r="I91" s="65"/>
      <c r="M91" s="57" t="str">
        <f>IF($A91="","",$B91+$B91+5)</f>
        <v/>
      </c>
      <c r="N91" s="57" t="str">
        <f>IF($A91="","",$I91+$I91+4)</f>
        <v/>
      </c>
      <c r="O91" s="57" t="str">
        <f t="shared" ref="O91" si="296">IF($A91="","",$M91-1)</f>
        <v/>
      </c>
      <c r="P91" s="57" t="str">
        <f t="shared" ref="P91" si="297">IF($A91="","",$N91)</f>
        <v/>
      </c>
      <c r="Q91" s="57" t="str">
        <f t="shared" ref="Q91" si="298">IF($A91="","",$M91-1)</f>
        <v/>
      </c>
      <c r="R91" s="57" t="str">
        <f t="shared" ref="R91" si="299">IF($A91="","",$N91+1)</f>
        <v/>
      </c>
      <c r="S91" s="57" t="str">
        <f ca="1">IF(AND($B91&gt;=1,$B91&lt;=17),OFFSET(INDEX('1組'!$B$6:$E$39,MATCH($B91,'1組'!$B$6:$B$39,0),2),1,0),"")</f>
        <v/>
      </c>
      <c r="T91" s="57" t="str">
        <f>IF($A91="","",$I91+$I91+5)</f>
        <v/>
      </c>
      <c r="U91" s="57" t="str">
        <f>IF($A91="","",$B91+$B91+4)</f>
        <v/>
      </c>
      <c r="V91" s="57" t="str">
        <f t="shared" ref="V91" si="300">IF($A91="","",$T91-1)</f>
        <v/>
      </c>
      <c r="W91" s="57" t="str">
        <f t="shared" ref="W91" si="301">IF($A91="","",$U91)</f>
        <v/>
      </c>
      <c r="X91" s="57" t="str">
        <f t="shared" ref="X91" si="302">IF($A91="","",$T91-1)</f>
        <v/>
      </c>
      <c r="Y91" s="57" t="str">
        <f t="shared" ref="Y91" si="303">IF($A91="","",$U91+1)</f>
        <v/>
      </c>
      <c r="Z91" s="57" t="str">
        <f ca="1">IF(AND($I91&gt;=1,$I91&lt;=17),OFFSET(INDEX('1組'!$B$6:$E$39,MATCH($I91,'1組'!$B$6:$B$39,0),2),1,0),"")</f>
        <v/>
      </c>
      <c r="AA91" s="57"/>
      <c r="AB91" s="57"/>
    </row>
    <row r="92" spans="1:28">
      <c r="A92" s="62"/>
      <c r="B92" s="87"/>
      <c r="C92" s="63"/>
      <c r="D92" s="79"/>
      <c r="E92" s="80"/>
      <c r="F92" s="81"/>
      <c r="G92" s="80"/>
      <c r="H92" s="63"/>
      <c r="I92" s="63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</row>
    <row r="93" spans="1:28" ht="23.4">
      <c r="A93" s="67"/>
      <c r="B93" s="89"/>
      <c r="C93" s="69" t="str">
        <f>IF(AND($B93&gt;=1,$B93&lt;=17),INDEX('1組'!$B$6:$E$39,MATCH($B93,'1組'!$B$6:$B$39,0),4),"")</f>
        <v/>
      </c>
      <c r="D93" s="195"/>
      <c r="E93" s="196"/>
      <c r="F93" s="195"/>
      <c r="G93" s="196"/>
      <c r="H93" s="69" t="str">
        <f>IF(AND($I93&gt;=1,$I93&lt;=17),INDEX('1組'!$B$6:$E$39,MATCH($I93,'1組'!$B$6:$B$39,0),4),"")</f>
        <v/>
      </c>
      <c r="I93" s="65"/>
      <c r="M93" s="57" t="str">
        <f>IF($A93="","",$B93+$B93+5)</f>
        <v/>
      </c>
      <c r="N93" s="57" t="str">
        <f>IF($A93="","",$I93+$I93+4)</f>
        <v/>
      </c>
      <c r="O93" s="57" t="str">
        <f t="shared" ref="O93" si="304">IF($A93="","",$M93-1)</f>
        <v/>
      </c>
      <c r="P93" s="57" t="str">
        <f t="shared" ref="P93" si="305">IF($A93="","",$N93)</f>
        <v/>
      </c>
      <c r="Q93" s="57" t="str">
        <f t="shared" ref="Q93" si="306">IF($A93="","",$M93-1)</f>
        <v/>
      </c>
      <c r="R93" s="57" t="str">
        <f t="shared" ref="R93" si="307">IF($A93="","",$N93+1)</f>
        <v/>
      </c>
      <c r="S93" s="57" t="str">
        <f ca="1">IF(AND($B93&gt;=1,$B93&lt;=17),OFFSET(INDEX('1組'!$B$6:$E$39,MATCH($B93,'1組'!$B$6:$B$39,0),2),1,0),"")</f>
        <v/>
      </c>
      <c r="T93" s="57" t="str">
        <f>IF($A93="","",$I93+$I93+5)</f>
        <v/>
      </c>
      <c r="U93" s="57" t="str">
        <f>IF($A93="","",$B93+$B93+4)</f>
        <v/>
      </c>
      <c r="V93" s="57" t="str">
        <f t="shared" ref="V93" si="308">IF($A93="","",$T93-1)</f>
        <v/>
      </c>
      <c r="W93" s="57" t="str">
        <f t="shared" ref="W93" si="309">IF($A93="","",$U93)</f>
        <v/>
      </c>
      <c r="X93" s="57" t="str">
        <f t="shared" ref="X93" si="310">IF($A93="","",$T93-1)</f>
        <v/>
      </c>
      <c r="Y93" s="57" t="str">
        <f t="shared" ref="Y93" si="311">IF($A93="","",$U93+1)</f>
        <v/>
      </c>
      <c r="Z93" s="57" t="str">
        <f ca="1">IF(AND($I93&gt;=1,$I93&lt;=17),OFFSET(INDEX('1組'!$B$6:$E$39,MATCH($I93,'1組'!$B$6:$B$39,0),2),1,0),"")</f>
        <v/>
      </c>
      <c r="AA93" s="57"/>
      <c r="AB93" s="57"/>
    </row>
    <row r="94" spans="1:28" ht="16.2">
      <c r="A94" s="68"/>
      <c r="B94" s="87"/>
      <c r="C94" s="63"/>
      <c r="D94" s="79"/>
      <c r="E94" s="80"/>
      <c r="F94" s="81"/>
      <c r="G94" s="80"/>
      <c r="H94" s="63"/>
      <c r="I94" s="63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</row>
    <row r="95" spans="1:28" ht="23.4">
      <c r="A95" s="67"/>
      <c r="B95" s="89"/>
      <c r="C95" s="69" t="str">
        <f>IF(AND($B95&gt;=1,$B95&lt;=17),INDEX('1組'!$B$6:$E$39,MATCH($B95,'1組'!$B$6:$B$39,0),4),"")</f>
        <v/>
      </c>
      <c r="D95" s="195"/>
      <c r="E95" s="196"/>
      <c r="F95" s="195"/>
      <c r="G95" s="196"/>
      <c r="H95" s="69" t="str">
        <f>IF(AND($I95&gt;=1,$I95&lt;=17),INDEX('1組'!$B$6:$E$39,MATCH($I95,'1組'!$B$6:$B$39,0),4),"")</f>
        <v/>
      </c>
      <c r="I95" s="65"/>
      <c r="M95" s="57" t="str">
        <f>IF($A95="","",$B95+$B95+5)</f>
        <v/>
      </c>
      <c r="N95" s="57" t="str">
        <f>IF($A95="","",$I95+$I95+4)</f>
        <v/>
      </c>
      <c r="O95" s="57" t="str">
        <f t="shared" ref="O95" si="312">IF($A95="","",$M95-1)</f>
        <v/>
      </c>
      <c r="P95" s="57" t="str">
        <f t="shared" ref="P95" si="313">IF($A95="","",$N95)</f>
        <v/>
      </c>
      <c r="Q95" s="57" t="str">
        <f t="shared" ref="Q95" si="314">IF($A95="","",$M95-1)</f>
        <v/>
      </c>
      <c r="R95" s="57" t="str">
        <f t="shared" ref="R95" si="315">IF($A95="","",$N95+1)</f>
        <v/>
      </c>
      <c r="S95" s="57" t="str">
        <f ca="1">IF(AND($B95&gt;=1,$B95&lt;=17),OFFSET(INDEX('1組'!$B$6:$E$39,MATCH($B95,'1組'!$B$6:$B$39,0),2),1,0),"")</f>
        <v/>
      </c>
      <c r="T95" s="57" t="str">
        <f>IF($A95="","",$I95+$I95+5)</f>
        <v/>
      </c>
      <c r="U95" s="57" t="str">
        <f>IF($A95="","",$B95+$B95+4)</f>
        <v/>
      </c>
      <c r="V95" s="57" t="str">
        <f t="shared" ref="V95" si="316">IF($A95="","",$T95-1)</f>
        <v/>
      </c>
      <c r="W95" s="57" t="str">
        <f t="shared" ref="W95" si="317">IF($A95="","",$U95)</f>
        <v/>
      </c>
      <c r="X95" s="57" t="str">
        <f t="shared" ref="X95" si="318">IF($A95="","",$T95-1)</f>
        <v/>
      </c>
      <c r="Y95" s="57" t="str">
        <f t="shared" ref="Y95" si="319">IF($A95="","",$U95+1)</f>
        <v/>
      </c>
      <c r="Z95" s="57" t="str">
        <f ca="1">IF(AND($I95&gt;=1,$I95&lt;=17),OFFSET(INDEX('1組'!$B$6:$E$39,MATCH($I95,'1組'!$B$6:$B$39,0),2),1,0),"")</f>
        <v/>
      </c>
      <c r="AA95" s="57"/>
      <c r="AB95" s="57"/>
    </row>
    <row r="96" spans="1:28">
      <c r="A96" s="62"/>
      <c r="B96" s="87"/>
      <c r="C96" s="63"/>
      <c r="D96" s="79"/>
      <c r="E96" s="80"/>
      <c r="F96" s="81"/>
      <c r="G96" s="80"/>
      <c r="H96" s="63"/>
      <c r="I96" s="63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</row>
    <row r="97" spans="1:28" ht="23.4">
      <c r="A97" s="67"/>
      <c r="B97" s="89"/>
      <c r="C97" s="69" t="str">
        <f>IF(AND($B97&gt;=1,$B97&lt;=17),INDEX('1組'!$B$6:$E$39,MATCH($B97,'1組'!$B$6:$B$39,0),4),"")</f>
        <v/>
      </c>
      <c r="D97" s="195"/>
      <c r="E97" s="196"/>
      <c r="F97" s="195"/>
      <c r="G97" s="196"/>
      <c r="H97" s="69" t="str">
        <f>IF(AND($I97&gt;=1,$I97&lt;=17),INDEX('1組'!$B$6:$E$39,MATCH($I97,'1組'!$B$6:$B$39,0),4),"")</f>
        <v/>
      </c>
      <c r="I97" s="65"/>
      <c r="M97" s="57" t="str">
        <f>IF($A97="","",$B97+$B97+5)</f>
        <v/>
      </c>
      <c r="N97" s="57" t="str">
        <f>IF($A97="","",$I97+$I97+4)</f>
        <v/>
      </c>
      <c r="O97" s="57" t="str">
        <f t="shared" ref="O97" si="320">IF($A97="","",$M97-1)</f>
        <v/>
      </c>
      <c r="P97" s="57" t="str">
        <f t="shared" ref="P97" si="321">IF($A97="","",$N97)</f>
        <v/>
      </c>
      <c r="Q97" s="57" t="str">
        <f t="shared" ref="Q97" si="322">IF($A97="","",$M97-1)</f>
        <v/>
      </c>
      <c r="R97" s="57" t="str">
        <f t="shared" ref="R97" si="323">IF($A97="","",$N97+1)</f>
        <v/>
      </c>
      <c r="S97" s="57" t="str">
        <f ca="1">IF(AND($B97&gt;=1,$B97&lt;=17),OFFSET(INDEX('1組'!$B$6:$E$39,MATCH($B97,'1組'!$B$6:$B$39,0),2),1,0),"")</f>
        <v/>
      </c>
      <c r="T97" s="57" t="str">
        <f>IF($A97="","",$I97+$I97+5)</f>
        <v/>
      </c>
      <c r="U97" s="57" t="str">
        <f>IF($A97="","",$B97+$B97+4)</f>
        <v/>
      </c>
      <c r="V97" s="57" t="str">
        <f t="shared" ref="V97" si="324">IF($A97="","",$T97-1)</f>
        <v/>
      </c>
      <c r="W97" s="57" t="str">
        <f t="shared" ref="W97" si="325">IF($A97="","",$U97)</f>
        <v/>
      </c>
      <c r="X97" s="57" t="str">
        <f t="shared" ref="X97" si="326">IF($A97="","",$T97-1)</f>
        <v/>
      </c>
      <c r="Y97" s="57" t="str">
        <f t="shared" ref="Y97" si="327">IF($A97="","",$U97+1)</f>
        <v/>
      </c>
      <c r="Z97" s="57" t="str">
        <f ca="1">IF(AND($I97&gt;=1,$I97&lt;=17),OFFSET(INDEX('1組'!$B$6:$E$39,MATCH($I97,'1組'!$B$6:$B$39,0),2),1,0),"")</f>
        <v/>
      </c>
      <c r="AA97" s="57"/>
      <c r="AB97" s="57"/>
    </row>
    <row r="98" spans="1:28">
      <c r="A98" s="62"/>
      <c r="B98" s="87"/>
      <c r="C98" s="63"/>
      <c r="D98" s="79"/>
      <c r="E98" s="80"/>
      <c r="F98" s="81"/>
      <c r="G98" s="80"/>
      <c r="H98" s="63"/>
      <c r="I98" s="63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</row>
    <row r="99" spans="1:28" ht="23.4">
      <c r="A99" s="67"/>
      <c r="B99" s="89"/>
      <c r="C99" s="69" t="str">
        <f>IF(AND($B99&gt;=1,$B99&lt;=17),INDEX('1組'!$B$6:$E$39,MATCH($B99,'1組'!$B$6:$B$39,0),4),"")</f>
        <v/>
      </c>
      <c r="D99" s="195"/>
      <c r="E99" s="196"/>
      <c r="F99" s="195"/>
      <c r="G99" s="196"/>
      <c r="H99" s="69" t="str">
        <f>IF(AND($I99&gt;=1,$I99&lt;=17),INDEX('1組'!$B$6:$E$39,MATCH($I99,'1組'!$B$6:$B$39,0),4),"")</f>
        <v/>
      </c>
      <c r="I99" s="65"/>
      <c r="M99" s="57" t="str">
        <f>IF($A99="","",$B99+$B99+5)</f>
        <v/>
      </c>
      <c r="N99" s="57" t="str">
        <f>IF($A99="","",$I99+$I99+4)</f>
        <v/>
      </c>
      <c r="O99" s="57" t="str">
        <f t="shared" ref="O99" si="328">IF($A99="","",$M99-1)</f>
        <v/>
      </c>
      <c r="P99" s="57" t="str">
        <f t="shared" ref="P99" si="329">IF($A99="","",$N99)</f>
        <v/>
      </c>
      <c r="Q99" s="57" t="str">
        <f t="shared" ref="Q99" si="330">IF($A99="","",$M99-1)</f>
        <v/>
      </c>
      <c r="R99" s="57" t="str">
        <f t="shared" ref="R99" si="331">IF($A99="","",$N99+1)</f>
        <v/>
      </c>
      <c r="S99" s="57" t="str">
        <f ca="1">IF(AND($B99&gt;=1,$B99&lt;=17),OFFSET(INDEX('1組'!$B$6:$E$39,MATCH($B99,'1組'!$B$6:$B$39,0),2),1,0),"")</f>
        <v/>
      </c>
      <c r="T99" s="57" t="str">
        <f>IF($A99="","",$I99+$I99+5)</f>
        <v/>
      </c>
      <c r="U99" s="57" t="str">
        <f>IF($A99="","",$B99+$B99+4)</f>
        <v/>
      </c>
      <c r="V99" s="57" t="str">
        <f t="shared" ref="V99" si="332">IF($A99="","",$T99-1)</f>
        <v/>
      </c>
      <c r="W99" s="57" t="str">
        <f t="shared" ref="W99" si="333">IF($A99="","",$U99)</f>
        <v/>
      </c>
      <c r="X99" s="57" t="str">
        <f t="shared" ref="X99" si="334">IF($A99="","",$T99-1)</f>
        <v/>
      </c>
      <c r="Y99" s="57" t="str">
        <f t="shared" ref="Y99" si="335">IF($A99="","",$U99+1)</f>
        <v/>
      </c>
      <c r="Z99" s="57" t="str">
        <f ca="1">IF(AND($I99&gt;=1,$I99&lt;=17),OFFSET(INDEX('1組'!$B$6:$E$39,MATCH($I99,'1組'!$B$6:$B$39,0),2),1,0),"")</f>
        <v/>
      </c>
      <c r="AA99" s="57"/>
      <c r="AB99" s="57"/>
    </row>
    <row r="100" spans="1:28">
      <c r="A100" s="62"/>
      <c r="B100" s="87"/>
      <c r="C100" s="63"/>
      <c r="D100" s="79"/>
      <c r="E100" s="80"/>
      <c r="F100" s="81"/>
      <c r="G100" s="80"/>
      <c r="H100" s="63"/>
      <c r="I100" s="63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</row>
    <row r="101" spans="1:28" ht="23.4">
      <c r="A101" s="67"/>
      <c r="B101" s="89"/>
      <c r="C101" s="69" t="str">
        <f>IF(AND($B101&gt;=1,$B101&lt;=17),INDEX('1組'!$B$6:$E$39,MATCH($B101,'1組'!$B$6:$B$39,0),4),"")</f>
        <v/>
      </c>
      <c r="D101" s="195"/>
      <c r="E101" s="196"/>
      <c r="F101" s="195"/>
      <c r="G101" s="196"/>
      <c r="H101" s="69" t="str">
        <f>IF(AND($I101&gt;=1,$I101&lt;=17),INDEX('1組'!$B$6:$E$39,MATCH($I101,'1組'!$B$6:$B$39,0),4),"")</f>
        <v/>
      </c>
      <c r="I101" s="65"/>
      <c r="M101" s="57" t="str">
        <f>IF($A101="","",$B101+$B101+5)</f>
        <v/>
      </c>
      <c r="N101" s="57" t="str">
        <f>IF($A101="","",$I101+$I101+4)</f>
        <v/>
      </c>
      <c r="O101" s="57" t="str">
        <f t="shared" ref="O101" si="336">IF($A101="","",$M101-1)</f>
        <v/>
      </c>
      <c r="P101" s="57" t="str">
        <f t="shared" ref="P101" si="337">IF($A101="","",$N101)</f>
        <v/>
      </c>
      <c r="Q101" s="57" t="str">
        <f t="shared" ref="Q101" si="338">IF($A101="","",$M101-1)</f>
        <v/>
      </c>
      <c r="R101" s="57" t="str">
        <f t="shared" ref="R101" si="339">IF($A101="","",$N101+1)</f>
        <v/>
      </c>
      <c r="S101" s="57" t="str">
        <f ca="1">IF(AND($B101&gt;=1,$B101&lt;=17),OFFSET(INDEX('1組'!$B$6:$E$39,MATCH($B101,'1組'!$B$6:$B$39,0),2),1,0),"")</f>
        <v/>
      </c>
      <c r="T101" s="57" t="str">
        <f>IF($A101="","",$I101+$I101+5)</f>
        <v/>
      </c>
      <c r="U101" s="57" t="str">
        <f>IF($A101="","",$B101+$B101+4)</f>
        <v/>
      </c>
      <c r="V101" s="57" t="str">
        <f t="shared" ref="V101" si="340">IF($A101="","",$T101-1)</f>
        <v/>
      </c>
      <c r="W101" s="57" t="str">
        <f t="shared" ref="W101" si="341">IF($A101="","",$U101)</f>
        <v/>
      </c>
      <c r="X101" s="57" t="str">
        <f t="shared" ref="X101" si="342">IF($A101="","",$T101-1)</f>
        <v/>
      </c>
      <c r="Y101" s="57" t="str">
        <f t="shared" ref="Y101" si="343">IF($A101="","",$U101+1)</f>
        <v/>
      </c>
      <c r="Z101" s="57" t="str">
        <f ca="1">IF(AND($I101&gt;=1,$I101&lt;=17),OFFSET(INDEX('1組'!$B$6:$E$39,MATCH($I101,'1組'!$B$6:$B$39,0),2),1,0),"")</f>
        <v/>
      </c>
      <c r="AA101" s="57"/>
      <c r="AB101" s="57"/>
    </row>
    <row r="102" spans="1:28">
      <c r="A102" s="62"/>
      <c r="B102" s="87"/>
      <c r="C102" s="63"/>
      <c r="D102" s="79"/>
      <c r="E102" s="80"/>
      <c r="F102" s="81"/>
      <c r="G102" s="80"/>
      <c r="H102" s="63"/>
      <c r="I102" s="63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</row>
    <row r="103" spans="1:28" ht="23.4">
      <c r="A103" s="67"/>
      <c r="B103" s="89"/>
      <c r="C103" s="69" t="str">
        <f>IF(AND($B103&gt;=1,$B103&lt;=17),INDEX('1組'!$B$6:$E$39,MATCH($B103,'1組'!$B$6:$B$39,0),4),"")</f>
        <v/>
      </c>
      <c r="D103" s="195"/>
      <c r="E103" s="196"/>
      <c r="F103" s="195"/>
      <c r="G103" s="196"/>
      <c r="H103" s="69" t="str">
        <f>IF(AND($I103&gt;=1,$I103&lt;=17),INDEX('1組'!$B$6:$E$39,MATCH($I103,'1組'!$B$6:$B$39,0),4),"")</f>
        <v/>
      </c>
      <c r="I103" s="65"/>
      <c r="M103" s="57" t="str">
        <f>IF($A103="","",$B103+$B103+5)</f>
        <v/>
      </c>
      <c r="N103" s="57" t="str">
        <f>IF($A103="","",$I103+$I103+4)</f>
        <v/>
      </c>
      <c r="O103" s="57" t="str">
        <f t="shared" ref="O103" si="344">IF($A103="","",$M103-1)</f>
        <v/>
      </c>
      <c r="P103" s="57" t="str">
        <f t="shared" ref="P103" si="345">IF($A103="","",$N103)</f>
        <v/>
      </c>
      <c r="Q103" s="57" t="str">
        <f t="shared" ref="Q103" si="346">IF($A103="","",$M103-1)</f>
        <v/>
      </c>
      <c r="R103" s="57" t="str">
        <f t="shared" ref="R103" si="347">IF($A103="","",$N103+1)</f>
        <v/>
      </c>
      <c r="S103" s="57" t="str">
        <f ca="1">IF(AND($B103&gt;=1,$B103&lt;=17),OFFSET(INDEX('1組'!$B$6:$E$39,MATCH($B103,'1組'!$B$6:$B$39,0),2),1,0),"")</f>
        <v/>
      </c>
      <c r="T103" s="57" t="str">
        <f>IF($A103="","",$I103+$I103+5)</f>
        <v/>
      </c>
      <c r="U103" s="57" t="str">
        <f>IF($A103="","",$B103+$B103+4)</f>
        <v/>
      </c>
      <c r="V103" s="57" t="str">
        <f t="shared" ref="V103" si="348">IF($A103="","",$T103-1)</f>
        <v/>
      </c>
      <c r="W103" s="57" t="str">
        <f t="shared" ref="W103" si="349">IF($A103="","",$U103)</f>
        <v/>
      </c>
      <c r="X103" s="57" t="str">
        <f t="shared" ref="X103" si="350">IF($A103="","",$T103-1)</f>
        <v/>
      </c>
      <c r="Y103" s="57" t="str">
        <f t="shared" ref="Y103" si="351">IF($A103="","",$U103+1)</f>
        <v/>
      </c>
      <c r="Z103" s="57" t="str">
        <f ca="1">IF(AND($I103&gt;=1,$I103&lt;=17),OFFSET(INDEX('1組'!$B$6:$E$39,MATCH($I103,'1組'!$B$6:$B$39,0),2),1,0),"")</f>
        <v/>
      </c>
      <c r="AA103" s="57"/>
      <c r="AB103" s="57"/>
    </row>
    <row r="104" spans="1:28">
      <c r="A104" s="62"/>
      <c r="B104" s="87"/>
      <c r="C104" s="63"/>
      <c r="D104" s="79"/>
      <c r="E104" s="80"/>
      <c r="F104" s="81"/>
      <c r="G104" s="80"/>
      <c r="H104" s="63"/>
      <c r="I104" s="63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</row>
    <row r="105" spans="1:28" ht="23.4">
      <c r="A105" s="67"/>
      <c r="B105" s="89"/>
      <c r="C105" s="69" t="str">
        <f>IF(AND($B105&gt;=1,$B105&lt;=17),INDEX('1組'!$B$6:$E$39,MATCH($B105,'1組'!$B$6:$B$39,0),4),"")</f>
        <v/>
      </c>
      <c r="D105" s="195"/>
      <c r="E105" s="196"/>
      <c r="F105" s="195"/>
      <c r="G105" s="196"/>
      <c r="H105" s="69" t="str">
        <f>IF(AND($I105&gt;=1,$I105&lt;=17),INDEX('1組'!$B$6:$E$39,MATCH($I105,'1組'!$B$6:$B$39,0),4),"")</f>
        <v/>
      </c>
      <c r="I105" s="65"/>
      <c r="M105" s="57" t="str">
        <f>IF($A105="","",$B105+$B105+5)</f>
        <v/>
      </c>
      <c r="N105" s="57" t="str">
        <f>IF($A105="","",$I105+$I105+4)</f>
        <v/>
      </c>
      <c r="O105" s="57" t="str">
        <f t="shared" ref="O105" si="352">IF($A105="","",$M105-1)</f>
        <v/>
      </c>
      <c r="P105" s="57" t="str">
        <f t="shared" ref="P105" si="353">IF($A105="","",$N105)</f>
        <v/>
      </c>
      <c r="Q105" s="57" t="str">
        <f t="shared" ref="Q105" si="354">IF($A105="","",$M105-1)</f>
        <v/>
      </c>
      <c r="R105" s="57" t="str">
        <f t="shared" ref="R105" si="355">IF($A105="","",$N105+1)</f>
        <v/>
      </c>
      <c r="S105" s="57" t="str">
        <f ca="1">IF(AND($B105&gt;=1,$B105&lt;=17),OFFSET(INDEX('1組'!$B$6:$E$39,MATCH($B105,'1組'!$B$6:$B$39,0),2),1,0),"")</f>
        <v/>
      </c>
      <c r="T105" s="57" t="str">
        <f>IF($A105="","",$I105+$I105+5)</f>
        <v/>
      </c>
      <c r="U105" s="57" t="str">
        <f>IF($A105="","",$B105+$B105+4)</f>
        <v/>
      </c>
      <c r="V105" s="57" t="str">
        <f t="shared" ref="V105" si="356">IF($A105="","",$T105-1)</f>
        <v/>
      </c>
      <c r="W105" s="57" t="str">
        <f t="shared" ref="W105" si="357">IF($A105="","",$U105)</f>
        <v/>
      </c>
      <c r="X105" s="57" t="str">
        <f t="shared" ref="X105" si="358">IF($A105="","",$T105-1)</f>
        <v/>
      </c>
      <c r="Y105" s="57" t="str">
        <f t="shared" ref="Y105" si="359">IF($A105="","",$U105+1)</f>
        <v/>
      </c>
      <c r="Z105" s="57" t="str">
        <f ca="1">IF(AND($I105&gt;=1,$I105&lt;=17),OFFSET(INDEX('1組'!$B$6:$E$39,MATCH($I105,'1組'!$B$6:$B$39,0),2),1,0),"")</f>
        <v/>
      </c>
      <c r="AA105" s="57"/>
      <c r="AB105" s="57"/>
    </row>
    <row r="106" spans="1:28">
      <c r="A106" s="62"/>
      <c r="B106" s="87"/>
      <c r="C106" s="63"/>
      <c r="D106" s="79"/>
      <c r="E106" s="80"/>
      <c r="F106" s="81"/>
      <c r="G106" s="80"/>
      <c r="H106" s="63"/>
      <c r="I106" s="63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</row>
    <row r="107" spans="1:28" ht="23.4">
      <c r="A107" s="67"/>
      <c r="B107" s="89"/>
      <c r="C107" s="69" t="str">
        <f>IF(AND($B107&gt;=1,$B107&lt;=17),INDEX('1組'!$B$6:$E$39,MATCH($B107,'1組'!$B$6:$B$39,0),4),"")</f>
        <v/>
      </c>
      <c r="D107" s="195"/>
      <c r="E107" s="196"/>
      <c r="F107" s="195"/>
      <c r="G107" s="196"/>
      <c r="H107" s="69" t="str">
        <f>IF(AND($I107&gt;=1,$I107&lt;=17),INDEX('1組'!$B$6:$E$39,MATCH($I107,'1組'!$B$6:$B$39,0),4),"")</f>
        <v/>
      </c>
      <c r="I107" s="65"/>
      <c r="M107" s="57" t="str">
        <f>IF($A107="","",$B107+$B107+5)</f>
        <v/>
      </c>
      <c r="N107" s="57" t="str">
        <f>IF($A107="","",$I107+$I107+4)</f>
        <v/>
      </c>
      <c r="O107" s="57" t="str">
        <f>IF($A107="","",$M107-1)</f>
        <v/>
      </c>
      <c r="P107" s="57" t="str">
        <f>IF($A107="","",$N107)</f>
        <v/>
      </c>
      <c r="Q107" s="57" t="str">
        <f>IF($A107="","",$M107-1)</f>
        <v/>
      </c>
      <c r="R107" s="57" t="str">
        <f>IF($A107="","",$N107+1)</f>
        <v/>
      </c>
      <c r="S107" s="57" t="str">
        <f ca="1">IF(AND($B107&gt;=1,$B107&lt;=17),OFFSET(INDEX('1組'!$B$6:$E$39,MATCH($B107,'1組'!$B$6:$B$39,0),2),1,0),"")</f>
        <v/>
      </c>
      <c r="T107" s="57" t="str">
        <f>IF($A107="","",$I107+$I107+5)</f>
        <v/>
      </c>
      <c r="U107" s="57" t="str">
        <f>IF($A107="","",$B107+$B107+4)</f>
        <v/>
      </c>
      <c r="V107" s="57" t="str">
        <f>IF($A107="","",$T107-1)</f>
        <v/>
      </c>
      <c r="W107" s="57" t="str">
        <f>IF($A107="","",$U107)</f>
        <v/>
      </c>
      <c r="X107" s="57" t="str">
        <f>IF($A107="","",$T107-1)</f>
        <v/>
      </c>
      <c r="Y107" s="57" t="str">
        <f>IF($A107="","",$U107+1)</f>
        <v/>
      </c>
      <c r="Z107" s="57" t="str">
        <f ca="1">IF(AND($I107&gt;=1,$I107&lt;=17),OFFSET(INDEX('1組'!$B$6:$E$39,MATCH($I107,'1組'!$B$6:$B$39,0),2),1,0),"")</f>
        <v/>
      </c>
      <c r="AA107" s="57"/>
      <c r="AB107" s="57"/>
    </row>
    <row r="108" spans="1:28">
      <c r="A108" s="62"/>
      <c r="B108" s="87"/>
      <c r="C108" s="63"/>
      <c r="D108" s="79"/>
      <c r="E108" s="80"/>
      <c r="F108" s="81"/>
      <c r="G108" s="80"/>
      <c r="H108" s="63"/>
      <c r="I108" s="63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</row>
    <row r="109" spans="1:28" ht="23.4">
      <c r="A109" s="67"/>
      <c r="B109" s="89"/>
      <c r="C109" s="69" t="str">
        <f>IF(AND($B109&gt;=1,$B109&lt;=17),INDEX('1組'!$B$6:$E$39,MATCH($B109,'1組'!$B$6:$B$39,0),4),"")</f>
        <v/>
      </c>
      <c r="D109" s="195"/>
      <c r="E109" s="196"/>
      <c r="F109" s="195"/>
      <c r="G109" s="196"/>
      <c r="H109" s="69" t="str">
        <f>IF(AND($I109&gt;=1,$I109&lt;=17),INDEX('1組'!$B$6:$E$39,MATCH($I109,'1組'!$B$6:$B$39,0),4),"")</f>
        <v/>
      </c>
      <c r="I109" s="65"/>
      <c r="M109" s="57" t="str">
        <f>IF($A109="","",$B109+$B109+5)</f>
        <v/>
      </c>
      <c r="N109" s="57" t="str">
        <f>IF($A109="","",$I109+$I109+4)</f>
        <v/>
      </c>
      <c r="O109" s="57" t="str">
        <f t="shared" ref="O109" si="360">IF($A109="","",$M109-1)</f>
        <v/>
      </c>
      <c r="P109" s="57" t="str">
        <f t="shared" ref="P109" si="361">IF($A109="","",$N109)</f>
        <v/>
      </c>
      <c r="Q109" s="57" t="str">
        <f t="shared" ref="Q109" si="362">IF($A109="","",$M109-1)</f>
        <v/>
      </c>
      <c r="R109" s="57" t="str">
        <f t="shared" ref="R109" si="363">IF($A109="","",$N109+1)</f>
        <v/>
      </c>
      <c r="S109" s="57" t="str">
        <f ca="1">IF(AND($B109&gt;=1,$B109&lt;=17),OFFSET(INDEX('1組'!$B$6:$E$39,MATCH($B109,'1組'!$B$6:$B$39,0),2),1,0),"")</f>
        <v/>
      </c>
      <c r="T109" s="57" t="str">
        <f>IF($A109="","",$I109+$I109+5)</f>
        <v/>
      </c>
      <c r="U109" s="57" t="str">
        <f>IF($A109="","",$B109+$B109+4)</f>
        <v/>
      </c>
      <c r="V109" s="57" t="str">
        <f t="shared" ref="V109" si="364">IF($A109="","",$T109-1)</f>
        <v/>
      </c>
      <c r="W109" s="57" t="str">
        <f t="shared" ref="W109" si="365">IF($A109="","",$U109)</f>
        <v/>
      </c>
      <c r="X109" s="57" t="str">
        <f t="shared" ref="X109" si="366">IF($A109="","",$T109-1)</f>
        <v/>
      </c>
      <c r="Y109" s="57" t="str">
        <f t="shared" ref="Y109" si="367">IF($A109="","",$U109+1)</f>
        <v/>
      </c>
      <c r="Z109" s="57" t="str">
        <f ca="1">IF(AND($I109&gt;=1,$I109&lt;=17),OFFSET(INDEX('1組'!$B$6:$E$39,MATCH($I109,'1組'!$B$6:$B$39,0),2),1,0),"")</f>
        <v/>
      </c>
      <c r="AA109" s="57"/>
      <c r="AB109" s="57"/>
    </row>
    <row r="110" spans="1:28">
      <c r="A110" s="62"/>
      <c r="B110" s="87"/>
      <c r="C110" s="63"/>
      <c r="D110" s="79"/>
      <c r="E110" s="80"/>
      <c r="F110" s="81"/>
      <c r="G110" s="80"/>
      <c r="H110" s="63"/>
      <c r="I110" s="63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</row>
    <row r="111" spans="1:28" ht="23.4">
      <c r="A111" s="67"/>
      <c r="B111" s="89"/>
      <c r="C111" s="69" t="str">
        <f>IF(AND($B111&gt;=1,$B111&lt;=17),INDEX('1組'!$B$6:$E$39,MATCH($B111,'1組'!$B$6:$B$39,0),4),"")</f>
        <v/>
      </c>
      <c r="D111" s="195"/>
      <c r="E111" s="196"/>
      <c r="F111" s="195"/>
      <c r="G111" s="196"/>
      <c r="H111" s="69" t="str">
        <f>IF(AND($I111&gt;=1,$I111&lt;=17),INDEX('1組'!$B$6:$E$39,MATCH($I111,'1組'!$B$6:$B$39,0),4),"")</f>
        <v/>
      </c>
      <c r="I111" s="65"/>
      <c r="M111" s="57" t="str">
        <f>IF($A111="","",$B111+$B111+5)</f>
        <v/>
      </c>
      <c r="N111" s="57" t="str">
        <f>IF($A111="","",$I111+$I111+4)</f>
        <v/>
      </c>
      <c r="O111" s="57" t="str">
        <f t="shared" ref="O111" si="368">IF($A111="","",$M111-1)</f>
        <v/>
      </c>
      <c r="P111" s="57" t="str">
        <f t="shared" ref="P111" si="369">IF($A111="","",$N111)</f>
        <v/>
      </c>
      <c r="Q111" s="57" t="str">
        <f t="shared" ref="Q111" si="370">IF($A111="","",$M111-1)</f>
        <v/>
      </c>
      <c r="R111" s="57" t="str">
        <f t="shared" ref="R111" si="371">IF($A111="","",$N111+1)</f>
        <v/>
      </c>
      <c r="S111" s="57" t="str">
        <f ca="1">IF(AND($B111&gt;=1,$B111&lt;=17),OFFSET(INDEX('1組'!$B$6:$E$39,MATCH($B111,'1組'!$B$6:$B$39,0),2),1,0),"")</f>
        <v/>
      </c>
      <c r="T111" s="57" t="str">
        <f>IF($A111="","",$I111+$I111+5)</f>
        <v/>
      </c>
      <c r="U111" s="57" t="str">
        <f>IF($A111="","",$B111+$B111+4)</f>
        <v/>
      </c>
      <c r="V111" s="57" t="str">
        <f t="shared" ref="V111" si="372">IF($A111="","",$T111-1)</f>
        <v/>
      </c>
      <c r="W111" s="57" t="str">
        <f t="shared" ref="W111" si="373">IF($A111="","",$U111)</f>
        <v/>
      </c>
      <c r="X111" s="57" t="str">
        <f t="shared" ref="X111" si="374">IF($A111="","",$T111-1)</f>
        <v/>
      </c>
      <c r="Y111" s="57" t="str">
        <f t="shared" ref="Y111" si="375">IF($A111="","",$U111+1)</f>
        <v/>
      </c>
      <c r="Z111" s="57" t="str">
        <f ca="1">IF(AND($I111&gt;=1,$I111&lt;=17),OFFSET(INDEX('1組'!$B$6:$E$39,MATCH($I111,'1組'!$B$6:$B$39,0),2),1,0),"")</f>
        <v/>
      </c>
      <c r="AA111" s="57"/>
      <c r="AB111" s="57"/>
    </row>
    <row r="112" spans="1:28">
      <c r="A112" s="62"/>
      <c r="B112" s="87"/>
      <c r="C112" s="63"/>
      <c r="D112" s="79"/>
      <c r="E112" s="80"/>
      <c r="F112" s="81"/>
      <c r="G112" s="80"/>
      <c r="H112" s="63"/>
      <c r="I112" s="63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</row>
    <row r="113" spans="1:28" ht="23.4">
      <c r="A113" s="67"/>
      <c r="B113" s="89"/>
      <c r="C113" s="69" t="str">
        <f>IF(AND($B113&gt;=1,$B113&lt;=17),INDEX('1組'!$B$6:$E$39,MATCH($B113,'1組'!$B$6:$B$39,0),4),"")</f>
        <v/>
      </c>
      <c r="D113" s="195"/>
      <c r="E113" s="196"/>
      <c r="F113" s="195"/>
      <c r="G113" s="196"/>
      <c r="H113" s="69" t="str">
        <f>IF(AND($I113&gt;=1,$I113&lt;=17),INDEX('1組'!$B$6:$E$39,MATCH($I113,'1組'!$B$6:$B$39,0),4),"")</f>
        <v/>
      </c>
      <c r="I113" s="65"/>
      <c r="M113" s="57" t="str">
        <f>IF($A113="","",$B113+$B113+5)</f>
        <v/>
      </c>
      <c r="N113" s="57" t="str">
        <f>IF($A113="","",$I113+$I113+4)</f>
        <v/>
      </c>
      <c r="O113" s="57" t="str">
        <f t="shared" ref="O113" si="376">IF($A113="","",$M113-1)</f>
        <v/>
      </c>
      <c r="P113" s="57" t="str">
        <f t="shared" ref="P113" si="377">IF($A113="","",$N113)</f>
        <v/>
      </c>
      <c r="Q113" s="57" t="str">
        <f t="shared" ref="Q113" si="378">IF($A113="","",$M113-1)</f>
        <v/>
      </c>
      <c r="R113" s="57" t="str">
        <f t="shared" ref="R113" si="379">IF($A113="","",$N113+1)</f>
        <v/>
      </c>
      <c r="S113" s="57" t="str">
        <f ca="1">IF(AND($B113&gt;=1,$B113&lt;=17),OFFSET(INDEX('1組'!$B$6:$E$39,MATCH($B113,'1組'!$B$6:$B$39,0),2),1,0),"")</f>
        <v/>
      </c>
      <c r="T113" s="57" t="str">
        <f>IF($A113="","",$I113+$I113+5)</f>
        <v/>
      </c>
      <c r="U113" s="57" t="str">
        <f>IF($A113="","",$B113+$B113+4)</f>
        <v/>
      </c>
      <c r="V113" s="57" t="str">
        <f t="shared" ref="V113" si="380">IF($A113="","",$T113-1)</f>
        <v/>
      </c>
      <c r="W113" s="57" t="str">
        <f t="shared" ref="W113" si="381">IF($A113="","",$U113)</f>
        <v/>
      </c>
      <c r="X113" s="57" t="str">
        <f t="shared" ref="X113" si="382">IF($A113="","",$T113-1)</f>
        <v/>
      </c>
      <c r="Y113" s="57" t="str">
        <f t="shared" ref="Y113" si="383">IF($A113="","",$U113+1)</f>
        <v/>
      </c>
      <c r="Z113" s="57" t="str">
        <f ca="1">IF(AND($I113&gt;=1,$I113&lt;=17),OFFSET(INDEX('1組'!$B$6:$E$39,MATCH($I113,'1組'!$B$6:$B$39,0),2),1,0),"")</f>
        <v/>
      </c>
      <c r="AA113" s="57"/>
      <c r="AB113" s="57"/>
    </row>
    <row r="114" spans="1:28" ht="16.2">
      <c r="A114" s="68"/>
      <c r="B114" s="87"/>
      <c r="C114" s="63"/>
      <c r="D114" s="79"/>
      <c r="E114" s="80"/>
      <c r="F114" s="81"/>
      <c r="G114" s="80"/>
      <c r="H114" s="63"/>
      <c r="I114" s="63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</row>
    <row r="115" spans="1:28" ht="23.4">
      <c r="A115" s="67"/>
      <c r="B115" s="89"/>
      <c r="C115" s="69" t="str">
        <f>IF(AND($B115&gt;=1,$B115&lt;=17),INDEX('1組'!$B$6:$E$39,MATCH($B115,'1組'!$B$6:$B$39,0),4),"")</f>
        <v/>
      </c>
      <c r="D115" s="195"/>
      <c r="E115" s="196"/>
      <c r="F115" s="195"/>
      <c r="G115" s="196"/>
      <c r="H115" s="69" t="str">
        <f>IF(AND($I115&gt;=1,$I115&lt;=17),INDEX('1組'!$B$6:$E$39,MATCH($I115,'1組'!$B$6:$B$39,0),4),"")</f>
        <v/>
      </c>
      <c r="I115" s="65"/>
      <c r="M115" s="57" t="str">
        <f>IF($A115="","",$B115+$B115+5)</f>
        <v/>
      </c>
      <c r="N115" s="57" t="str">
        <f>IF($A115="","",$I115+$I115+4)</f>
        <v/>
      </c>
      <c r="O115" s="57" t="str">
        <f t="shared" ref="O115" si="384">IF($A115="","",$M115-1)</f>
        <v/>
      </c>
      <c r="P115" s="57" t="str">
        <f t="shared" ref="P115" si="385">IF($A115="","",$N115)</f>
        <v/>
      </c>
      <c r="Q115" s="57" t="str">
        <f t="shared" ref="Q115" si="386">IF($A115="","",$M115-1)</f>
        <v/>
      </c>
      <c r="R115" s="57" t="str">
        <f t="shared" ref="R115" si="387">IF($A115="","",$N115+1)</f>
        <v/>
      </c>
      <c r="S115" s="57" t="str">
        <f ca="1">IF(AND($B115&gt;=1,$B115&lt;=17),OFFSET(INDEX('1組'!$B$6:$E$39,MATCH($B115,'1組'!$B$6:$B$39,0),2),1,0),"")</f>
        <v/>
      </c>
      <c r="T115" s="57" t="str">
        <f>IF($A115="","",$I115+$I115+5)</f>
        <v/>
      </c>
      <c r="U115" s="57" t="str">
        <f>IF($A115="","",$B115+$B115+4)</f>
        <v/>
      </c>
      <c r="V115" s="57" t="str">
        <f t="shared" ref="V115" si="388">IF($A115="","",$T115-1)</f>
        <v/>
      </c>
      <c r="W115" s="57" t="str">
        <f t="shared" ref="W115" si="389">IF($A115="","",$U115)</f>
        <v/>
      </c>
      <c r="X115" s="57" t="str">
        <f t="shared" ref="X115" si="390">IF($A115="","",$T115-1)</f>
        <v/>
      </c>
      <c r="Y115" s="57" t="str">
        <f t="shared" ref="Y115" si="391">IF($A115="","",$U115+1)</f>
        <v/>
      </c>
      <c r="Z115" s="57" t="str">
        <f ca="1">IF(AND($I115&gt;=1,$I115&lt;=17),OFFSET(INDEX('1組'!$B$6:$E$39,MATCH($I115,'1組'!$B$6:$B$39,0),2),1,0),"")</f>
        <v/>
      </c>
      <c r="AA115" s="57"/>
      <c r="AB115" s="57"/>
    </row>
    <row r="116" spans="1:28">
      <c r="A116" s="62"/>
      <c r="B116" s="87"/>
      <c r="C116" s="63"/>
      <c r="D116" s="79"/>
      <c r="E116" s="80"/>
      <c r="F116" s="81"/>
      <c r="G116" s="80"/>
      <c r="H116" s="63"/>
      <c r="I116" s="63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</row>
    <row r="117" spans="1:28" ht="23.4">
      <c r="A117" s="67"/>
      <c r="B117" s="89"/>
      <c r="C117" s="69" t="str">
        <f>IF(AND($B117&gt;=1,$B117&lt;=17),INDEX('1組'!$B$6:$E$39,MATCH($B117,'1組'!$B$6:$B$39,0),4),"")</f>
        <v/>
      </c>
      <c r="D117" s="195"/>
      <c r="E117" s="196"/>
      <c r="F117" s="195"/>
      <c r="G117" s="196"/>
      <c r="H117" s="69" t="str">
        <f>IF(AND($I117&gt;=1,$I117&lt;=17),INDEX('1組'!$B$6:$E$39,MATCH($I117,'1組'!$B$6:$B$39,0),4),"")</f>
        <v/>
      </c>
      <c r="I117" s="65"/>
      <c r="M117" s="57" t="str">
        <f>IF($A117="","",$B117+$B117+5)</f>
        <v/>
      </c>
      <c r="N117" s="57" t="str">
        <f>IF($A117="","",$I117+$I117+4)</f>
        <v/>
      </c>
      <c r="O117" s="57" t="str">
        <f t="shared" ref="O117" si="392">IF($A117="","",$M117-1)</f>
        <v/>
      </c>
      <c r="P117" s="57" t="str">
        <f t="shared" ref="P117" si="393">IF($A117="","",$N117)</f>
        <v/>
      </c>
      <c r="Q117" s="57" t="str">
        <f t="shared" ref="Q117" si="394">IF($A117="","",$M117-1)</f>
        <v/>
      </c>
      <c r="R117" s="57" t="str">
        <f t="shared" ref="R117" si="395">IF($A117="","",$N117+1)</f>
        <v/>
      </c>
      <c r="S117" s="57" t="str">
        <f ca="1">IF(AND($B117&gt;=1,$B117&lt;=17),OFFSET(INDEX('1組'!$B$6:$E$39,MATCH($B117,'1組'!$B$6:$B$39,0),2),1,0),"")</f>
        <v/>
      </c>
      <c r="T117" s="57" t="str">
        <f>IF($A117="","",$I117+$I117+5)</f>
        <v/>
      </c>
      <c r="U117" s="57" t="str">
        <f>IF($A117="","",$B117+$B117+4)</f>
        <v/>
      </c>
      <c r="V117" s="57" t="str">
        <f t="shared" ref="V117" si="396">IF($A117="","",$T117-1)</f>
        <v/>
      </c>
      <c r="W117" s="57" t="str">
        <f t="shared" ref="W117" si="397">IF($A117="","",$U117)</f>
        <v/>
      </c>
      <c r="X117" s="57" t="str">
        <f t="shared" ref="X117" si="398">IF($A117="","",$T117-1)</f>
        <v/>
      </c>
      <c r="Y117" s="57" t="str">
        <f t="shared" ref="Y117" si="399">IF($A117="","",$U117+1)</f>
        <v/>
      </c>
      <c r="Z117" s="57" t="str">
        <f ca="1">IF(AND($I117&gt;=1,$I117&lt;=17),OFFSET(INDEX('1組'!$B$6:$E$39,MATCH($I117,'1組'!$B$6:$B$39,0),2),1,0),"")</f>
        <v/>
      </c>
      <c r="AA117" s="57"/>
      <c r="AB117" s="57"/>
    </row>
    <row r="118" spans="1:28">
      <c r="A118" s="62"/>
      <c r="B118" s="87"/>
      <c r="C118" s="63"/>
      <c r="D118" s="79"/>
      <c r="E118" s="80"/>
      <c r="F118" s="81"/>
      <c r="G118" s="80"/>
      <c r="H118" s="63"/>
      <c r="I118" s="63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</row>
    <row r="119" spans="1:28" ht="23.4">
      <c r="A119" s="67"/>
      <c r="B119" s="89"/>
      <c r="C119" s="69" t="str">
        <f>IF(AND($B119&gt;=1,$B119&lt;=17),INDEX('1組'!$B$6:$E$39,MATCH($B119,'1組'!$B$6:$B$39,0),4),"")</f>
        <v/>
      </c>
      <c r="D119" s="195"/>
      <c r="E119" s="196"/>
      <c r="F119" s="195"/>
      <c r="G119" s="196"/>
      <c r="H119" s="69" t="str">
        <f>IF(AND($I119&gt;=1,$I119&lt;=17),INDEX('1組'!$B$6:$E$39,MATCH($I119,'1組'!$B$6:$B$39,0),4),"")</f>
        <v/>
      </c>
      <c r="I119" s="65"/>
      <c r="M119" s="57" t="str">
        <f>IF($A119="","",$B119+$B119+5)</f>
        <v/>
      </c>
      <c r="N119" s="57" t="str">
        <f>IF($A119="","",$I119+$I119+4)</f>
        <v/>
      </c>
      <c r="O119" s="57" t="str">
        <f t="shared" ref="O119" si="400">IF($A119="","",$M119-1)</f>
        <v/>
      </c>
      <c r="P119" s="57" t="str">
        <f t="shared" ref="P119" si="401">IF($A119="","",$N119)</f>
        <v/>
      </c>
      <c r="Q119" s="57" t="str">
        <f t="shared" ref="Q119" si="402">IF($A119="","",$M119-1)</f>
        <v/>
      </c>
      <c r="R119" s="57" t="str">
        <f t="shared" ref="R119" si="403">IF($A119="","",$N119+1)</f>
        <v/>
      </c>
      <c r="S119" s="57" t="str">
        <f ca="1">IF(AND($B119&gt;=1,$B119&lt;=17),OFFSET(INDEX('1組'!$B$6:$E$39,MATCH($B119,'1組'!$B$6:$B$39,0),2),1,0),"")</f>
        <v/>
      </c>
      <c r="T119" s="57" t="str">
        <f>IF($A119="","",$I119+$I119+5)</f>
        <v/>
      </c>
      <c r="U119" s="57" t="str">
        <f>IF($A119="","",$B119+$B119+4)</f>
        <v/>
      </c>
      <c r="V119" s="57" t="str">
        <f t="shared" ref="V119" si="404">IF($A119="","",$T119-1)</f>
        <v/>
      </c>
      <c r="W119" s="57" t="str">
        <f t="shared" ref="W119" si="405">IF($A119="","",$U119)</f>
        <v/>
      </c>
      <c r="X119" s="57" t="str">
        <f t="shared" ref="X119" si="406">IF($A119="","",$T119-1)</f>
        <v/>
      </c>
      <c r="Y119" s="57" t="str">
        <f t="shared" ref="Y119" si="407">IF($A119="","",$U119+1)</f>
        <v/>
      </c>
      <c r="Z119" s="57" t="str">
        <f ca="1">IF(AND($I119&gt;=1,$I119&lt;=17),OFFSET(INDEX('1組'!$B$6:$E$39,MATCH($I119,'1組'!$B$6:$B$39,0),2),1,0),"")</f>
        <v/>
      </c>
      <c r="AA119" s="57"/>
      <c r="AB119" s="57"/>
    </row>
    <row r="120" spans="1:28">
      <c r="A120" s="62"/>
      <c r="B120" s="87"/>
      <c r="C120" s="63"/>
      <c r="D120" s="79"/>
      <c r="E120" s="80"/>
      <c r="F120" s="81"/>
      <c r="G120" s="80"/>
      <c r="H120" s="63"/>
      <c r="I120" s="63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</row>
    <row r="121" spans="1:28" ht="23.4">
      <c r="A121" s="67"/>
      <c r="B121" s="89"/>
      <c r="C121" s="69" t="str">
        <f>IF(AND($B121&gt;=1,$B121&lt;=17),INDEX('1組'!$B$6:$E$39,MATCH($B121,'1組'!$B$6:$B$39,0),4),"")</f>
        <v/>
      </c>
      <c r="D121" s="195"/>
      <c r="E121" s="196"/>
      <c r="F121" s="195"/>
      <c r="G121" s="196"/>
      <c r="H121" s="69" t="str">
        <f>IF(AND($I121&gt;=1,$I121&lt;=17),INDEX('1組'!$B$6:$E$39,MATCH($I121,'1組'!$B$6:$B$39,0),4),"")</f>
        <v/>
      </c>
      <c r="I121" s="65"/>
      <c r="M121" s="57" t="str">
        <f>IF($A121="","",$B121+$B121+5)</f>
        <v/>
      </c>
      <c r="N121" s="57" t="str">
        <f>IF($A121="","",$I121+$I121+4)</f>
        <v/>
      </c>
      <c r="O121" s="57" t="str">
        <f t="shared" ref="O121" si="408">IF($A121="","",$M121-1)</f>
        <v/>
      </c>
      <c r="P121" s="57" t="str">
        <f t="shared" ref="P121" si="409">IF($A121="","",$N121)</f>
        <v/>
      </c>
      <c r="Q121" s="57" t="str">
        <f t="shared" ref="Q121" si="410">IF($A121="","",$M121-1)</f>
        <v/>
      </c>
      <c r="R121" s="57" t="str">
        <f t="shared" ref="R121" si="411">IF($A121="","",$N121+1)</f>
        <v/>
      </c>
      <c r="S121" s="57" t="str">
        <f ca="1">IF(AND($B121&gt;=1,$B121&lt;=17),OFFSET(INDEX('1組'!$B$6:$E$39,MATCH($B121,'1組'!$B$6:$B$39,0),2),1,0),"")</f>
        <v/>
      </c>
      <c r="T121" s="57" t="str">
        <f>IF($A121="","",$I121+$I121+5)</f>
        <v/>
      </c>
      <c r="U121" s="57" t="str">
        <f>IF($A121="","",$B121+$B121+4)</f>
        <v/>
      </c>
      <c r="V121" s="57" t="str">
        <f t="shared" ref="V121" si="412">IF($A121="","",$T121-1)</f>
        <v/>
      </c>
      <c r="W121" s="57" t="str">
        <f t="shared" ref="W121" si="413">IF($A121="","",$U121)</f>
        <v/>
      </c>
      <c r="X121" s="57" t="str">
        <f t="shared" ref="X121" si="414">IF($A121="","",$T121-1)</f>
        <v/>
      </c>
      <c r="Y121" s="57" t="str">
        <f t="shared" ref="Y121" si="415">IF($A121="","",$U121+1)</f>
        <v/>
      </c>
      <c r="Z121" s="57" t="str">
        <f ca="1">IF(AND($I121&gt;=1,$I121&lt;=17),OFFSET(INDEX('1組'!$B$6:$E$39,MATCH($I121,'1組'!$B$6:$B$39,0),2),1,0),"")</f>
        <v/>
      </c>
      <c r="AA121" s="57"/>
      <c r="AB121" s="57"/>
    </row>
    <row r="122" spans="1:28">
      <c r="A122" s="62"/>
      <c r="B122" s="87"/>
      <c r="C122" s="63"/>
      <c r="D122" s="79"/>
      <c r="E122" s="80"/>
      <c r="F122" s="81"/>
      <c r="G122" s="80"/>
      <c r="H122" s="63"/>
      <c r="I122" s="63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</row>
    <row r="123" spans="1:28" ht="23.4">
      <c r="A123" s="67"/>
      <c r="B123" s="89"/>
      <c r="C123" s="69" t="str">
        <f>IF(AND($B123&gt;=1,$B123&lt;=17),INDEX('1組'!$B$6:$E$39,MATCH($B123,'1組'!$B$6:$B$39,0),4),"")</f>
        <v/>
      </c>
      <c r="D123" s="195"/>
      <c r="E123" s="196"/>
      <c r="F123" s="195"/>
      <c r="G123" s="196"/>
      <c r="H123" s="69" t="str">
        <f>IF(AND($I123&gt;=1,$I123&lt;=17),INDEX('1組'!$B$6:$E$39,MATCH($I123,'1組'!$B$6:$B$39,0),4),"")</f>
        <v/>
      </c>
      <c r="I123" s="65"/>
      <c r="M123" s="57" t="str">
        <f>IF($A123="","",$B123+$B123+5)</f>
        <v/>
      </c>
      <c r="N123" s="57" t="str">
        <f>IF($A123="","",$I123+$I123+4)</f>
        <v/>
      </c>
      <c r="O123" s="57" t="str">
        <f t="shared" ref="O123" si="416">IF($A123="","",$M123-1)</f>
        <v/>
      </c>
      <c r="P123" s="57" t="str">
        <f t="shared" ref="P123" si="417">IF($A123="","",$N123)</f>
        <v/>
      </c>
      <c r="Q123" s="57" t="str">
        <f t="shared" ref="Q123" si="418">IF($A123="","",$M123-1)</f>
        <v/>
      </c>
      <c r="R123" s="57" t="str">
        <f t="shared" ref="R123" si="419">IF($A123="","",$N123+1)</f>
        <v/>
      </c>
      <c r="S123" s="57" t="str">
        <f ca="1">IF(AND($B123&gt;=1,$B123&lt;=17),OFFSET(INDEX('1組'!$B$6:$E$39,MATCH($B123,'1組'!$B$6:$B$39,0),2),1,0),"")</f>
        <v/>
      </c>
      <c r="T123" s="57" t="str">
        <f>IF($A123="","",$I123+$I123+5)</f>
        <v/>
      </c>
      <c r="U123" s="57" t="str">
        <f>IF($A123="","",$B123+$B123+4)</f>
        <v/>
      </c>
      <c r="V123" s="57" t="str">
        <f t="shared" ref="V123" si="420">IF($A123="","",$T123-1)</f>
        <v/>
      </c>
      <c r="W123" s="57" t="str">
        <f t="shared" ref="W123" si="421">IF($A123="","",$U123)</f>
        <v/>
      </c>
      <c r="X123" s="57" t="str">
        <f t="shared" ref="X123" si="422">IF($A123="","",$T123-1)</f>
        <v/>
      </c>
      <c r="Y123" s="57" t="str">
        <f t="shared" ref="Y123" si="423">IF($A123="","",$U123+1)</f>
        <v/>
      </c>
      <c r="Z123" s="57" t="str">
        <f ca="1">IF(AND($I123&gt;=1,$I123&lt;=17),OFFSET(INDEX('1組'!$B$6:$E$39,MATCH($I123,'1組'!$B$6:$B$39,0),2),1,0),"")</f>
        <v/>
      </c>
      <c r="AA123" s="57"/>
      <c r="AB123" s="57"/>
    </row>
    <row r="124" spans="1:28">
      <c r="A124" s="62"/>
      <c r="B124" s="87"/>
      <c r="C124" s="63"/>
      <c r="D124" s="79"/>
      <c r="E124" s="80"/>
      <c r="F124" s="81"/>
      <c r="G124" s="80"/>
      <c r="H124" s="63"/>
      <c r="I124" s="63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</row>
    <row r="125" spans="1:28" ht="23.4">
      <c r="A125" s="67"/>
      <c r="B125" s="89"/>
      <c r="C125" s="69" t="str">
        <f>IF(AND($B125&gt;=1,$B125&lt;=17),INDEX('1組'!$B$6:$E$39,MATCH($B125,'1組'!$B$6:$B$39,0),4),"")</f>
        <v/>
      </c>
      <c r="D125" s="195"/>
      <c r="E125" s="196"/>
      <c r="F125" s="195"/>
      <c r="G125" s="196"/>
      <c r="H125" s="69" t="str">
        <f>IF(AND($I125&gt;=1,$I125&lt;=17),INDEX('1組'!$B$6:$E$39,MATCH($I125,'1組'!$B$6:$B$39,0),4),"")</f>
        <v/>
      </c>
      <c r="I125" s="65"/>
      <c r="M125" s="57" t="str">
        <f>IF($A125="","",$B125+$B125+5)</f>
        <v/>
      </c>
      <c r="N125" s="57" t="str">
        <f>IF($A125="","",$I125+$I125+4)</f>
        <v/>
      </c>
      <c r="O125" s="57" t="str">
        <f t="shared" ref="O125" si="424">IF($A125="","",$M125-1)</f>
        <v/>
      </c>
      <c r="P125" s="57" t="str">
        <f t="shared" ref="P125" si="425">IF($A125="","",$N125)</f>
        <v/>
      </c>
      <c r="Q125" s="57" t="str">
        <f t="shared" ref="Q125" si="426">IF($A125="","",$M125-1)</f>
        <v/>
      </c>
      <c r="R125" s="57" t="str">
        <f t="shared" ref="R125" si="427">IF($A125="","",$N125+1)</f>
        <v/>
      </c>
      <c r="S125" s="57" t="str">
        <f ca="1">IF(AND($B125&gt;=1,$B125&lt;=17),OFFSET(INDEX('1組'!$B$6:$E$39,MATCH($B125,'1組'!$B$6:$B$39,0),2),1,0),"")</f>
        <v/>
      </c>
      <c r="T125" s="57" t="str">
        <f>IF($A125="","",$I125+$I125+5)</f>
        <v/>
      </c>
      <c r="U125" s="57" t="str">
        <f>IF($A125="","",$B125+$B125+4)</f>
        <v/>
      </c>
      <c r="V125" s="57" t="str">
        <f t="shared" ref="V125" si="428">IF($A125="","",$T125-1)</f>
        <v/>
      </c>
      <c r="W125" s="57" t="str">
        <f t="shared" ref="W125" si="429">IF($A125="","",$U125)</f>
        <v/>
      </c>
      <c r="X125" s="57" t="str">
        <f t="shared" ref="X125" si="430">IF($A125="","",$T125-1)</f>
        <v/>
      </c>
      <c r="Y125" s="57" t="str">
        <f t="shared" ref="Y125" si="431">IF($A125="","",$U125+1)</f>
        <v/>
      </c>
      <c r="Z125" s="57" t="str">
        <f ca="1">IF(AND($I125&gt;=1,$I125&lt;=17),OFFSET(INDEX('1組'!$B$6:$E$39,MATCH($I125,'1組'!$B$6:$B$39,0),2),1,0),"")</f>
        <v/>
      </c>
      <c r="AA125" s="57"/>
      <c r="AB125" s="57"/>
    </row>
    <row r="126" spans="1:28">
      <c r="A126" s="62"/>
      <c r="B126" s="87"/>
      <c r="C126" s="63"/>
      <c r="D126" s="79"/>
      <c r="E126" s="80"/>
      <c r="F126" s="81"/>
      <c r="G126" s="80"/>
      <c r="H126" s="63"/>
      <c r="I126" s="63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</row>
    <row r="127" spans="1:28" ht="23.4">
      <c r="A127" s="67"/>
      <c r="B127" s="89"/>
      <c r="C127" s="69" t="str">
        <f>IF(AND($B127&gt;=1,$B127&lt;=17),INDEX('1組'!$B$6:$E$39,MATCH($B127,'1組'!$B$6:$B$39,0),4),"")</f>
        <v/>
      </c>
      <c r="D127" s="195"/>
      <c r="E127" s="196"/>
      <c r="F127" s="195"/>
      <c r="G127" s="196"/>
      <c r="H127" s="69" t="str">
        <f>IF(AND($I127&gt;=1,$I127&lt;=17),INDEX('1組'!$B$6:$E$39,MATCH($I127,'1組'!$B$6:$B$39,0),4),"")</f>
        <v/>
      </c>
      <c r="I127" s="65"/>
      <c r="M127" s="57" t="str">
        <f>IF($A127="","",$B127+$B127+5)</f>
        <v/>
      </c>
      <c r="N127" s="57" t="str">
        <f>IF($A127="","",$I127+$I127+4)</f>
        <v/>
      </c>
      <c r="O127" s="57" t="str">
        <f>IF($A127="","",$M127-1)</f>
        <v/>
      </c>
      <c r="P127" s="57" t="str">
        <f>IF($A127="","",$N127)</f>
        <v/>
      </c>
      <c r="Q127" s="57" t="str">
        <f>IF($A127="","",$M127-1)</f>
        <v/>
      </c>
      <c r="R127" s="57" t="str">
        <f>IF($A127="","",$N127+1)</f>
        <v/>
      </c>
      <c r="S127" s="57" t="str">
        <f ca="1">IF(AND($B127&gt;=1,$B127&lt;=17),OFFSET(INDEX('1組'!$B$6:$E$39,MATCH($B127,'1組'!$B$6:$B$39,0),2),1,0),"")</f>
        <v/>
      </c>
      <c r="T127" s="57" t="str">
        <f>IF($A127="","",$I127+$I127+5)</f>
        <v/>
      </c>
      <c r="U127" s="57" t="str">
        <f>IF($A127="","",$B127+$B127+4)</f>
        <v/>
      </c>
      <c r="V127" s="57" t="str">
        <f>IF($A127="","",$T127-1)</f>
        <v/>
      </c>
      <c r="W127" s="57" t="str">
        <f>IF($A127="","",$U127)</f>
        <v/>
      </c>
      <c r="X127" s="57" t="str">
        <f>IF($A127="","",$T127-1)</f>
        <v/>
      </c>
      <c r="Y127" s="57" t="str">
        <f>IF($A127="","",$U127+1)</f>
        <v/>
      </c>
      <c r="Z127" s="57" t="str">
        <f ca="1">IF(AND($I127&gt;=1,$I127&lt;=17),OFFSET(INDEX('1組'!$B$6:$E$39,MATCH($I127,'1組'!$B$6:$B$39,0),2),1,0),"")</f>
        <v/>
      </c>
      <c r="AA127" s="57"/>
      <c r="AB127" s="57"/>
    </row>
    <row r="128" spans="1:28">
      <c r="A128" s="62"/>
      <c r="B128" s="87"/>
      <c r="C128" s="63"/>
      <c r="D128" s="79"/>
      <c r="E128" s="80"/>
      <c r="F128" s="81"/>
      <c r="G128" s="80"/>
      <c r="H128" s="63"/>
      <c r="I128" s="63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</row>
    <row r="129" spans="1:28" ht="23.4">
      <c r="A129" s="67"/>
      <c r="B129" s="89"/>
      <c r="C129" s="69" t="str">
        <f>IF(AND($B129&gt;=1,$B129&lt;=17),INDEX('1組'!$B$6:$E$39,MATCH($B129,'1組'!$B$6:$B$39,0),4),"")</f>
        <v/>
      </c>
      <c r="D129" s="195"/>
      <c r="E129" s="196"/>
      <c r="F129" s="195"/>
      <c r="G129" s="196"/>
      <c r="H129" s="69" t="str">
        <f>IF(AND($I129&gt;=1,$I129&lt;=17),INDEX('1組'!$B$6:$E$39,MATCH($I129,'1組'!$B$6:$B$39,0),4),"")</f>
        <v/>
      </c>
      <c r="I129" s="65"/>
      <c r="M129" s="57" t="str">
        <f>IF($A129="","",$B129+$B129+5)</f>
        <v/>
      </c>
      <c r="N129" s="57" t="str">
        <f>IF($A129="","",$I129+$I129+4)</f>
        <v/>
      </c>
      <c r="O129" s="57" t="str">
        <f t="shared" ref="O129" si="432">IF($A129="","",$M129-1)</f>
        <v/>
      </c>
      <c r="P129" s="57" t="str">
        <f t="shared" ref="P129" si="433">IF($A129="","",$N129)</f>
        <v/>
      </c>
      <c r="Q129" s="57" t="str">
        <f t="shared" ref="Q129" si="434">IF($A129="","",$M129-1)</f>
        <v/>
      </c>
      <c r="R129" s="57" t="str">
        <f t="shared" ref="R129" si="435">IF($A129="","",$N129+1)</f>
        <v/>
      </c>
      <c r="S129" s="57" t="str">
        <f ca="1">IF(AND($B129&gt;=1,$B129&lt;=17),OFFSET(INDEX('1組'!$B$6:$E$39,MATCH($B129,'1組'!$B$6:$B$39,0),2),1,0),"")</f>
        <v/>
      </c>
      <c r="T129" s="57" t="str">
        <f>IF($A129="","",$I129+$I129+5)</f>
        <v/>
      </c>
      <c r="U129" s="57" t="str">
        <f>IF($A129="","",$B129+$B129+4)</f>
        <v/>
      </c>
      <c r="V129" s="57" t="str">
        <f t="shared" ref="V129" si="436">IF($A129="","",$T129-1)</f>
        <v/>
      </c>
      <c r="W129" s="57" t="str">
        <f t="shared" ref="W129" si="437">IF($A129="","",$U129)</f>
        <v/>
      </c>
      <c r="X129" s="57" t="str">
        <f t="shared" ref="X129" si="438">IF($A129="","",$T129-1)</f>
        <v/>
      </c>
      <c r="Y129" s="57" t="str">
        <f t="shared" ref="Y129" si="439">IF($A129="","",$U129+1)</f>
        <v/>
      </c>
      <c r="Z129" s="57" t="str">
        <f ca="1">IF(AND($I129&gt;=1,$I129&lt;=17),OFFSET(INDEX('1組'!$B$6:$E$39,MATCH($I129,'1組'!$B$6:$B$39,0),2),1,0),"")</f>
        <v/>
      </c>
      <c r="AA129" s="57"/>
      <c r="AB129" s="57"/>
    </row>
    <row r="130" spans="1:28">
      <c r="A130" s="62"/>
      <c r="B130" s="87"/>
      <c r="C130" s="63"/>
      <c r="D130" s="79"/>
      <c r="E130" s="80"/>
      <c r="F130" s="81"/>
      <c r="G130" s="80"/>
      <c r="H130" s="63"/>
      <c r="I130" s="63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</row>
    <row r="131" spans="1:28" ht="23.4">
      <c r="A131" s="67"/>
      <c r="B131" s="89"/>
      <c r="C131" s="69" t="str">
        <f>IF(AND($B131&gt;=1,$B131&lt;=17),INDEX('1組'!$B$6:$E$39,MATCH($B131,'1組'!$B$6:$B$39,0),4),"")</f>
        <v/>
      </c>
      <c r="D131" s="195"/>
      <c r="E131" s="196"/>
      <c r="F131" s="195"/>
      <c r="G131" s="196"/>
      <c r="H131" s="69" t="str">
        <f>IF(AND($I131&gt;=1,$I131&lt;=17),INDEX('1組'!$B$6:$E$39,MATCH($I131,'1組'!$B$6:$B$39,0),4),"")</f>
        <v/>
      </c>
      <c r="I131" s="65"/>
      <c r="M131" s="57" t="str">
        <f>IF($A131="","",$B131+$B131+5)</f>
        <v/>
      </c>
      <c r="N131" s="57" t="str">
        <f>IF($A131="","",$I131+$I131+4)</f>
        <v/>
      </c>
      <c r="O131" s="57" t="str">
        <f t="shared" ref="O131" si="440">IF($A131="","",$M131-1)</f>
        <v/>
      </c>
      <c r="P131" s="57" t="str">
        <f t="shared" ref="P131" si="441">IF($A131="","",$N131)</f>
        <v/>
      </c>
      <c r="Q131" s="57" t="str">
        <f t="shared" ref="Q131" si="442">IF($A131="","",$M131-1)</f>
        <v/>
      </c>
      <c r="R131" s="57" t="str">
        <f t="shared" ref="R131" si="443">IF($A131="","",$N131+1)</f>
        <v/>
      </c>
      <c r="S131" s="57" t="str">
        <f ca="1">IF(AND($B131&gt;=1,$B131&lt;=17),OFFSET(INDEX('1組'!$B$6:$E$39,MATCH($B131,'1組'!$B$6:$B$39,0),2),1,0),"")</f>
        <v/>
      </c>
      <c r="T131" s="57" t="str">
        <f>IF($A131="","",$I131+$I131+5)</f>
        <v/>
      </c>
      <c r="U131" s="57" t="str">
        <f>IF($A131="","",$B131+$B131+4)</f>
        <v/>
      </c>
      <c r="V131" s="57" t="str">
        <f t="shared" ref="V131" si="444">IF($A131="","",$T131-1)</f>
        <v/>
      </c>
      <c r="W131" s="57" t="str">
        <f t="shared" ref="W131" si="445">IF($A131="","",$U131)</f>
        <v/>
      </c>
      <c r="X131" s="57" t="str">
        <f t="shared" ref="X131" si="446">IF($A131="","",$T131-1)</f>
        <v/>
      </c>
      <c r="Y131" s="57" t="str">
        <f t="shared" ref="Y131" si="447">IF($A131="","",$U131+1)</f>
        <v/>
      </c>
      <c r="Z131" s="57" t="str">
        <f ca="1">IF(AND($I131&gt;=1,$I131&lt;=17),OFFSET(INDEX('1組'!$B$6:$E$39,MATCH($I131,'1組'!$B$6:$B$39,0),2),1,0),"")</f>
        <v/>
      </c>
      <c r="AA131" s="57"/>
      <c r="AB131" s="57"/>
    </row>
    <row r="132" spans="1:28">
      <c r="A132" s="62"/>
      <c r="B132" s="87"/>
      <c r="C132" s="63"/>
      <c r="D132" s="79"/>
      <c r="E132" s="80"/>
      <c r="F132" s="81"/>
      <c r="G132" s="80"/>
      <c r="H132" s="63"/>
      <c r="I132" s="63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</row>
    <row r="133" spans="1:28" ht="23.4">
      <c r="A133" s="67"/>
      <c r="B133" s="89"/>
      <c r="C133" s="69" t="str">
        <f>IF(AND($B133&gt;=1,$B133&lt;=17),INDEX('1組'!$B$6:$E$39,MATCH($B133,'1組'!$B$6:$B$39,0),4),"")</f>
        <v/>
      </c>
      <c r="D133" s="195"/>
      <c r="E133" s="196"/>
      <c r="F133" s="195"/>
      <c r="G133" s="196"/>
      <c r="H133" s="69" t="str">
        <f>IF(AND($I133&gt;=1,$I133&lt;=17),INDEX('1組'!$B$6:$E$39,MATCH($I133,'1組'!$B$6:$B$39,0),4),"")</f>
        <v/>
      </c>
      <c r="I133" s="65"/>
      <c r="M133" s="57" t="str">
        <f>IF($A133="","",$B133+$B133+5)</f>
        <v/>
      </c>
      <c r="N133" s="57" t="str">
        <f>IF($A133="","",$I133+$I133+4)</f>
        <v/>
      </c>
      <c r="O133" s="57" t="str">
        <f t="shared" ref="O133" si="448">IF($A133="","",$M133-1)</f>
        <v/>
      </c>
      <c r="P133" s="57" t="str">
        <f t="shared" ref="P133" si="449">IF($A133="","",$N133)</f>
        <v/>
      </c>
      <c r="Q133" s="57" t="str">
        <f t="shared" ref="Q133" si="450">IF($A133="","",$M133-1)</f>
        <v/>
      </c>
      <c r="R133" s="57" t="str">
        <f t="shared" ref="R133" si="451">IF($A133="","",$N133+1)</f>
        <v/>
      </c>
      <c r="S133" s="57" t="str">
        <f ca="1">IF(AND($B133&gt;=1,$B133&lt;=17),OFFSET(INDEX('1組'!$B$6:$E$39,MATCH($B133,'1組'!$B$6:$B$39,0),2),1,0),"")</f>
        <v/>
      </c>
      <c r="T133" s="57" t="str">
        <f>IF($A133="","",$I133+$I133+5)</f>
        <v/>
      </c>
      <c r="U133" s="57" t="str">
        <f>IF($A133="","",$B133+$B133+4)</f>
        <v/>
      </c>
      <c r="V133" s="57" t="str">
        <f t="shared" ref="V133" si="452">IF($A133="","",$T133-1)</f>
        <v/>
      </c>
      <c r="W133" s="57" t="str">
        <f t="shared" ref="W133" si="453">IF($A133="","",$U133)</f>
        <v/>
      </c>
      <c r="X133" s="57" t="str">
        <f t="shared" ref="X133" si="454">IF($A133="","",$T133-1)</f>
        <v/>
      </c>
      <c r="Y133" s="57" t="str">
        <f t="shared" ref="Y133" si="455">IF($A133="","",$U133+1)</f>
        <v/>
      </c>
      <c r="Z133" s="57" t="str">
        <f ca="1">IF(AND($I133&gt;=1,$I133&lt;=17),OFFSET(INDEX('1組'!$B$6:$E$39,MATCH($I133,'1組'!$B$6:$B$39,0),2),1,0),"")</f>
        <v/>
      </c>
      <c r="AA133" s="57"/>
      <c r="AB133" s="57"/>
    </row>
    <row r="134" spans="1:28" ht="16.2">
      <c r="A134" s="68"/>
      <c r="B134" s="87"/>
      <c r="C134" s="63"/>
      <c r="D134" s="79"/>
      <c r="E134" s="80"/>
      <c r="F134" s="81"/>
      <c r="G134" s="80"/>
      <c r="H134" s="63"/>
      <c r="I134" s="63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</row>
    <row r="135" spans="1:28" ht="23.4">
      <c r="A135" s="67"/>
      <c r="B135" s="89"/>
      <c r="C135" s="69" t="str">
        <f>IF(AND($B135&gt;=1,$B135&lt;=17),INDEX('1組'!$B$6:$E$39,MATCH($B135,'1組'!$B$6:$B$39,0),4),"")</f>
        <v/>
      </c>
      <c r="D135" s="195"/>
      <c r="E135" s="196"/>
      <c r="F135" s="195"/>
      <c r="G135" s="196"/>
      <c r="H135" s="69" t="str">
        <f>IF(AND($I135&gt;=1,$I135&lt;=17),INDEX('1組'!$B$6:$E$39,MATCH($I135,'1組'!$B$6:$B$39,0),4),"")</f>
        <v/>
      </c>
      <c r="I135" s="65"/>
      <c r="M135" s="57" t="str">
        <f>IF($A135="","",$B135+$B135+5)</f>
        <v/>
      </c>
      <c r="N135" s="57" t="str">
        <f>IF($A135="","",$I135+$I135+4)</f>
        <v/>
      </c>
      <c r="O135" s="57" t="str">
        <f t="shared" ref="O135" si="456">IF($A135="","",$M135-1)</f>
        <v/>
      </c>
      <c r="P135" s="57" t="str">
        <f t="shared" ref="P135" si="457">IF($A135="","",$N135)</f>
        <v/>
      </c>
      <c r="Q135" s="57" t="str">
        <f t="shared" ref="Q135" si="458">IF($A135="","",$M135-1)</f>
        <v/>
      </c>
      <c r="R135" s="57" t="str">
        <f t="shared" ref="R135" si="459">IF($A135="","",$N135+1)</f>
        <v/>
      </c>
      <c r="S135" s="57" t="str">
        <f ca="1">IF(AND($B135&gt;=1,$B135&lt;=17),OFFSET(INDEX('1組'!$B$6:$E$39,MATCH($B135,'1組'!$B$6:$B$39,0),2),1,0),"")</f>
        <v/>
      </c>
      <c r="T135" s="57" t="str">
        <f>IF($A135="","",$I135+$I135+5)</f>
        <v/>
      </c>
      <c r="U135" s="57" t="str">
        <f>IF($A135="","",$B135+$B135+4)</f>
        <v/>
      </c>
      <c r="V135" s="57" t="str">
        <f t="shared" ref="V135" si="460">IF($A135="","",$T135-1)</f>
        <v/>
      </c>
      <c r="W135" s="57" t="str">
        <f t="shared" ref="W135" si="461">IF($A135="","",$U135)</f>
        <v/>
      </c>
      <c r="X135" s="57" t="str">
        <f t="shared" ref="X135" si="462">IF($A135="","",$T135-1)</f>
        <v/>
      </c>
      <c r="Y135" s="57" t="str">
        <f t="shared" ref="Y135" si="463">IF($A135="","",$U135+1)</f>
        <v/>
      </c>
      <c r="Z135" s="57" t="str">
        <f ca="1">IF(AND($I135&gt;=1,$I135&lt;=17),OFFSET(INDEX('1組'!$B$6:$E$39,MATCH($I135,'1組'!$B$6:$B$39,0),2),1,0),"")</f>
        <v/>
      </c>
      <c r="AA135" s="57"/>
      <c r="AB135" s="57"/>
    </row>
    <row r="136" spans="1:28">
      <c r="A136" s="62"/>
      <c r="B136" s="87"/>
      <c r="C136" s="63"/>
      <c r="D136" s="79"/>
      <c r="E136" s="80"/>
      <c r="F136" s="81"/>
      <c r="G136" s="80"/>
      <c r="H136" s="63"/>
      <c r="I136" s="63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</row>
    <row r="137" spans="1:28" ht="23.4">
      <c r="A137" s="67"/>
      <c r="B137" s="89"/>
      <c r="C137" s="69" t="str">
        <f>IF(AND($B137&gt;=1,$B137&lt;=17),INDEX('1組'!$B$6:$E$39,MATCH($B137,'1組'!$B$6:$B$39,0),4),"")</f>
        <v/>
      </c>
      <c r="D137" s="195"/>
      <c r="E137" s="196"/>
      <c r="F137" s="195"/>
      <c r="G137" s="196"/>
      <c r="H137" s="69" t="str">
        <f>IF(AND($I137&gt;=1,$I137&lt;=17),INDEX('1組'!$B$6:$E$39,MATCH($I137,'1組'!$B$6:$B$39,0),4),"")</f>
        <v/>
      </c>
      <c r="I137" s="65"/>
      <c r="M137" s="57" t="str">
        <f>IF($A137="","",$B137+$B137+5)</f>
        <v/>
      </c>
      <c r="N137" s="57" t="str">
        <f>IF($A137="","",$I137+$I137+4)</f>
        <v/>
      </c>
      <c r="O137" s="57" t="str">
        <f t="shared" ref="O137" si="464">IF($A137="","",$M137-1)</f>
        <v/>
      </c>
      <c r="P137" s="57" t="str">
        <f t="shared" ref="P137" si="465">IF($A137="","",$N137)</f>
        <v/>
      </c>
      <c r="Q137" s="57" t="str">
        <f t="shared" ref="Q137" si="466">IF($A137="","",$M137-1)</f>
        <v/>
      </c>
      <c r="R137" s="57" t="str">
        <f t="shared" ref="R137" si="467">IF($A137="","",$N137+1)</f>
        <v/>
      </c>
      <c r="S137" s="57" t="str">
        <f ca="1">IF(AND($B137&gt;=1,$B137&lt;=17),OFFSET(INDEX('1組'!$B$6:$E$39,MATCH($B137,'1組'!$B$6:$B$39,0),2),1,0),"")</f>
        <v/>
      </c>
      <c r="T137" s="57" t="str">
        <f>IF($A137="","",$I137+$I137+5)</f>
        <v/>
      </c>
      <c r="U137" s="57" t="str">
        <f>IF($A137="","",$B137+$B137+4)</f>
        <v/>
      </c>
      <c r="V137" s="57" t="str">
        <f t="shared" ref="V137" si="468">IF($A137="","",$T137-1)</f>
        <v/>
      </c>
      <c r="W137" s="57" t="str">
        <f t="shared" ref="W137" si="469">IF($A137="","",$U137)</f>
        <v/>
      </c>
      <c r="X137" s="57" t="str">
        <f t="shared" ref="X137" si="470">IF($A137="","",$T137-1)</f>
        <v/>
      </c>
      <c r="Y137" s="57" t="str">
        <f t="shared" ref="Y137" si="471">IF($A137="","",$U137+1)</f>
        <v/>
      </c>
      <c r="Z137" s="57" t="str">
        <f ca="1">IF(AND($I137&gt;=1,$I137&lt;=17),OFFSET(INDEX('1組'!$B$6:$E$39,MATCH($I137,'1組'!$B$6:$B$39,0),2),1,0),"")</f>
        <v/>
      </c>
      <c r="AA137" s="57"/>
      <c r="AB137" s="57"/>
    </row>
    <row r="138" spans="1:28">
      <c r="A138" s="62"/>
      <c r="B138" s="87"/>
      <c r="C138" s="63"/>
      <c r="D138" s="79"/>
      <c r="E138" s="80"/>
      <c r="F138" s="81"/>
      <c r="G138" s="80"/>
      <c r="H138" s="63"/>
      <c r="I138" s="63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</row>
    <row r="139" spans="1:28" ht="23.4">
      <c r="A139" s="67"/>
      <c r="B139" s="89"/>
      <c r="C139" s="69" t="str">
        <f>IF(AND($B139&gt;=1,$B139&lt;=17),INDEX('1組'!$B$6:$E$39,MATCH($B139,'1組'!$B$6:$B$39,0),4),"")</f>
        <v/>
      </c>
      <c r="D139" s="195"/>
      <c r="E139" s="196"/>
      <c r="F139" s="195"/>
      <c r="G139" s="196"/>
      <c r="H139" s="69" t="str">
        <f>IF(AND($I139&gt;=1,$I139&lt;=17),INDEX('1組'!$B$6:$E$39,MATCH($I139,'1組'!$B$6:$B$39,0),4),"")</f>
        <v/>
      </c>
      <c r="I139" s="65"/>
      <c r="M139" s="57" t="str">
        <f>IF($A139="","",$B139+$B139+5)</f>
        <v/>
      </c>
      <c r="N139" s="57" t="str">
        <f>IF($A139="","",$I139+$I139+4)</f>
        <v/>
      </c>
      <c r="O139" s="57" t="str">
        <f t="shared" ref="O139" si="472">IF($A139="","",$M139-1)</f>
        <v/>
      </c>
      <c r="P139" s="57" t="str">
        <f t="shared" ref="P139" si="473">IF($A139="","",$N139)</f>
        <v/>
      </c>
      <c r="Q139" s="57" t="str">
        <f t="shared" ref="Q139" si="474">IF($A139="","",$M139-1)</f>
        <v/>
      </c>
      <c r="R139" s="57" t="str">
        <f t="shared" ref="R139" si="475">IF($A139="","",$N139+1)</f>
        <v/>
      </c>
      <c r="S139" s="57" t="str">
        <f ca="1">IF(AND($B139&gt;=1,$B139&lt;=17),OFFSET(INDEX('1組'!$B$6:$E$39,MATCH($B139,'1組'!$B$6:$B$39,0),2),1,0),"")</f>
        <v/>
      </c>
      <c r="T139" s="57" t="str">
        <f>IF($A139="","",$I139+$I139+5)</f>
        <v/>
      </c>
      <c r="U139" s="57" t="str">
        <f>IF($A139="","",$B139+$B139+4)</f>
        <v/>
      </c>
      <c r="V139" s="57" t="str">
        <f t="shared" ref="V139" si="476">IF($A139="","",$T139-1)</f>
        <v/>
      </c>
      <c r="W139" s="57" t="str">
        <f t="shared" ref="W139" si="477">IF($A139="","",$U139)</f>
        <v/>
      </c>
      <c r="X139" s="57" t="str">
        <f t="shared" ref="X139" si="478">IF($A139="","",$T139-1)</f>
        <v/>
      </c>
      <c r="Y139" s="57" t="str">
        <f t="shared" ref="Y139" si="479">IF($A139="","",$U139+1)</f>
        <v/>
      </c>
      <c r="Z139" s="57" t="str">
        <f ca="1">IF(AND($I139&gt;=1,$I139&lt;=17),OFFSET(INDEX('1組'!$B$6:$E$39,MATCH($I139,'1組'!$B$6:$B$39,0),2),1,0),"")</f>
        <v/>
      </c>
      <c r="AA139" s="57"/>
      <c r="AB139" s="57"/>
    </row>
    <row r="140" spans="1:28">
      <c r="A140" s="62"/>
      <c r="B140" s="87"/>
      <c r="C140" s="63"/>
      <c r="D140" s="79"/>
      <c r="E140" s="80"/>
      <c r="F140" s="81"/>
      <c r="G140" s="80"/>
      <c r="H140" s="63"/>
      <c r="I140" s="63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</row>
    <row r="141" spans="1:28" ht="23.4">
      <c r="A141" s="67"/>
      <c r="B141" s="89"/>
      <c r="C141" s="69" t="str">
        <f>IF(AND($B141&gt;=1,$B141&lt;=17),INDEX('1組'!$B$6:$E$39,MATCH($B141,'1組'!$B$6:$B$39,0),4),"")</f>
        <v/>
      </c>
      <c r="D141" s="195"/>
      <c r="E141" s="196"/>
      <c r="F141" s="195"/>
      <c r="G141" s="196"/>
      <c r="H141" s="69" t="str">
        <f>IF(AND($I141&gt;=1,$I141&lt;=17),INDEX('1組'!$B$6:$E$39,MATCH($I141,'1組'!$B$6:$B$39,0),4),"")</f>
        <v/>
      </c>
      <c r="I141" s="65"/>
      <c r="M141" s="57" t="str">
        <f>IF($A141="","",$B141+$B141+5)</f>
        <v/>
      </c>
      <c r="N141" s="57" t="str">
        <f>IF($A141="","",$I141+$I141+4)</f>
        <v/>
      </c>
      <c r="O141" s="57" t="str">
        <f t="shared" ref="O141" si="480">IF($A141="","",$M141-1)</f>
        <v/>
      </c>
      <c r="P141" s="57" t="str">
        <f t="shared" ref="P141" si="481">IF($A141="","",$N141)</f>
        <v/>
      </c>
      <c r="Q141" s="57" t="str">
        <f t="shared" ref="Q141" si="482">IF($A141="","",$M141-1)</f>
        <v/>
      </c>
      <c r="R141" s="57" t="str">
        <f t="shared" ref="R141" si="483">IF($A141="","",$N141+1)</f>
        <v/>
      </c>
      <c r="S141" s="57" t="str">
        <f ca="1">IF(AND($B141&gt;=1,$B141&lt;=17),OFFSET(INDEX('1組'!$B$6:$E$39,MATCH($B141,'1組'!$B$6:$B$39,0),2),1,0),"")</f>
        <v/>
      </c>
      <c r="T141" s="57" t="str">
        <f>IF($A141="","",$I141+$I141+5)</f>
        <v/>
      </c>
      <c r="U141" s="57" t="str">
        <f>IF($A141="","",$B141+$B141+4)</f>
        <v/>
      </c>
      <c r="V141" s="57" t="str">
        <f t="shared" ref="V141" si="484">IF($A141="","",$T141-1)</f>
        <v/>
      </c>
      <c r="W141" s="57" t="str">
        <f t="shared" ref="W141" si="485">IF($A141="","",$U141)</f>
        <v/>
      </c>
      <c r="X141" s="57" t="str">
        <f t="shared" ref="X141" si="486">IF($A141="","",$T141-1)</f>
        <v/>
      </c>
      <c r="Y141" s="57" t="str">
        <f t="shared" ref="Y141" si="487">IF($A141="","",$U141+1)</f>
        <v/>
      </c>
      <c r="Z141" s="57" t="str">
        <f ca="1">IF(AND($I141&gt;=1,$I141&lt;=17),OFFSET(INDEX('1組'!$B$6:$E$39,MATCH($I141,'1組'!$B$6:$B$39,0),2),1,0),"")</f>
        <v/>
      </c>
      <c r="AA141" s="57"/>
      <c r="AB141" s="57"/>
    </row>
    <row r="142" spans="1:28">
      <c r="A142" s="62"/>
      <c r="B142" s="87"/>
      <c r="C142" s="63"/>
      <c r="D142" s="79"/>
      <c r="E142" s="80"/>
      <c r="F142" s="81"/>
      <c r="G142" s="80"/>
      <c r="H142" s="63"/>
      <c r="I142" s="63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</row>
    <row r="143" spans="1:28" ht="23.4">
      <c r="A143" s="67"/>
      <c r="B143" s="89"/>
      <c r="C143" s="69" t="str">
        <f>IF(AND($B143&gt;=1,$B143&lt;=17),INDEX('1組'!$B$6:$E$39,MATCH($B143,'1組'!$B$6:$B$39,0),4),"")</f>
        <v/>
      </c>
      <c r="D143" s="195"/>
      <c r="E143" s="196"/>
      <c r="F143" s="195"/>
      <c r="G143" s="196"/>
      <c r="H143" s="69" t="str">
        <f>IF(AND($I143&gt;=1,$I143&lt;=17),INDEX('1組'!$B$6:$E$39,MATCH($I143,'1組'!$B$6:$B$39,0),4),"")</f>
        <v/>
      </c>
      <c r="I143" s="65"/>
      <c r="M143" s="57" t="str">
        <f>IF($A143="","",$B143+$B143+5)</f>
        <v/>
      </c>
      <c r="N143" s="57" t="str">
        <f>IF($A143="","",$I143+$I143+4)</f>
        <v/>
      </c>
      <c r="O143" s="57" t="str">
        <f t="shared" ref="O143" si="488">IF($A143="","",$M143-1)</f>
        <v/>
      </c>
      <c r="P143" s="57" t="str">
        <f t="shared" ref="P143" si="489">IF($A143="","",$N143)</f>
        <v/>
      </c>
      <c r="Q143" s="57" t="str">
        <f t="shared" ref="Q143" si="490">IF($A143="","",$M143-1)</f>
        <v/>
      </c>
      <c r="R143" s="57" t="str">
        <f t="shared" ref="R143" si="491">IF($A143="","",$N143+1)</f>
        <v/>
      </c>
      <c r="S143" s="57" t="str">
        <f ca="1">IF(AND($B143&gt;=1,$B143&lt;=17),OFFSET(INDEX('1組'!$B$6:$E$39,MATCH($B143,'1組'!$B$6:$B$39,0),2),1,0),"")</f>
        <v/>
      </c>
      <c r="T143" s="57" t="str">
        <f>IF($A143="","",$I143+$I143+5)</f>
        <v/>
      </c>
      <c r="U143" s="57" t="str">
        <f>IF($A143="","",$B143+$B143+4)</f>
        <v/>
      </c>
      <c r="V143" s="57" t="str">
        <f t="shared" ref="V143" si="492">IF($A143="","",$T143-1)</f>
        <v/>
      </c>
      <c r="W143" s="57" t="str">
        <f t="shared" ref="W143" si="493">IF($A143="","",$U143)</f>
        <v/>
      </c>
      <c r="X143" s="57" t="str">
        <f t="shared" ref="X143" si="494">IF($A143="","",$T143-1)</f>
        <v/>
      </c>
      <c r="Y143" s="57" t="str">
        <f t="shared" ref="Y143" si="495">IF($A143="","",$U143+1)</f>
        <v/>
      </c>
      <c r="Z143" s="57" t="str">
        <f ca="1">IF(AND($I143&gt;=1,$I143&lt;=17),OFFSET(INDEX('1組'!$B$6:$E$39,MATCH($I143,'1組'!$B$6:$B$39,0),2),1,0),"")</f>
        <v/>
      </c>
      <c r="AA143" s="57"/>
      <c r="AB143" s="57"/>
    </row>
    <row r="144" spans="1:28">
      <c r="A144" s="62"/>
      <c r="B144" s="87"/>
      <c r="C144" s="63"/>
      <c r="D144" s="79"/>
      <c r="E144" s="80"/>
      <c r="F144" s="81"/>
      <c r="G144" s="80"/>
      <c r="H144" s="63"/>
      <c r="I144" s="63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</row>
    <row r="145" spans="1:28" ht="23.4">
      <c r="A145" s="67"/>
      <c r="B145" s="89"/>
      <c r="C145" s="69" t="str">
        <f>IF(AND($B145&gt;=1,$B145&lt;=17),INDEX('1組'!$B$6:$E$39,MATCH($B145,'1組'!$B$6:$B$39,0),4),"")</f>
        <v/>
      </c>
      <c r="D145" s="195"/>
      <c r="E145" s="196"/>
      <c r="F145" s="195"/>
      <c r="G145" s="196"/>
      <c r="H145" s="69" t="str">
        <f>IF(AND($I145&gt;=1,$I145&lt;=17),INDEX('1組'!$B$6:$E$39,MATCH($I145,'1組'!$B$6:$B$39,0),4),"")</f>
        <v/>
      </c>
      <c r="I145" s="65"/>
      <c r="M145" s="57" t="str">
        <f>IF($A145="","",$B145+$B145+5)</f>
        <v/>
      </c>
      <c r="N145" s="57" t="str">
        <f>IF($A145="","",$I145+$I145+4)</f>
        <v/>
      </c>
      <c r="O145" s="57" t="str">
        <f t="shared" ref="O145" si="496">IF($A145="","",$M145-1)</f>
        <v/>
      </c>
      <c r="P145" s="57" t="str">
        <f t="shared" ref="P145" si="497">IF($A145="","",$N145)</f>
        <v/>
      </c>
      <c r="Q145" s="57" t="str">
        <f t="shared" ref="Q145" si="498">IF($A145="","",$M145-1)</f>
        <v/>
      </c>
      <c r="R145" s="57" t="str">
        <f t="shared" ref="R145" si="499">IF($A145="","",$N145+1)</f>
        <v/>
      </c>
      <c r="S145" s="57" t="str">
        <f ca="1">IF(AND($B145&gt;=1,$B145&lt;=17),OFFSET(INDEX('1組'!$B$6:$E$39,MATCH($B145,'1組'!$B$6:$B$39,0),2),1,0),"")</f>
        <v/>
      </c>
      <c r="T145" s="57" t="str">
        <f>IF($A145="","",$I145+$I145+5)</f>
        <v/>
      </c>
      <c r="U145" s="57" t="str">
        <f>IF($A145="","",$B145+$B145+4)</f>
        <v/>
      </c>
      <c r="V145" s="57" t="str">
        <f t="shared" ref="V145" si="500">IF($A145="","",$T145-1)</f>
        <v/>
      </c>
      <c r="W145" s="57" t="str">
        <f t="shared" ref="W145" si="501">IF($A145="","",$U145)</f>
        <v/>
      </c>
      <c r="X145" s="57" t="str">
        <f t="shared" ref="X145" si="502">IF($A145="","",$T145-1)</f>
        <v/>
      </c>
      <c r="Y145" s="57" t="str">
        <f t="shared" ref="Y145" si="503">IF($A145="","",$U145+1)</f>
        <v/>
      </c>
      <c r="Z145" s="57" t="str">
        <f ca="1">IF(AND($I145&gt;=1,$I145&lt;=17),OFFSET(INDEX('1組'!$B$6:$E$39,MATCH($I145,'1組'!$B$6:$B$39,0),2),1,0),"")</f>
        <v/>
      </c>
      <c r="AA145" s="57"/>
      <c r="AB145" s="57"/>
    </row>
    <row r="146" spans="1:28">
      <c r="A146" s="62"/>
      <c r="B146" s="87"/>
      <c r="C146" s="63"/>
      <c r="D146" s="79"/>
      <c r="E146" s="80"/>
      <c r="F146" s="81"/>
      <c r="G146" s="80"/>
      <c r="H146" s="63"/>
      <c r="I146" s="63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</row>
    <row r="147" spans="1:28" ht="23.4">
      <c r="A147" s="67"/>
      <c r="B147" s="89"/>
      <c r="C147" s="69" t="str">
        <f>IF(AND($B147&gt;=1,$B147&lt;=17),INDEX('1組'!$B$6:$E$39,MATCH($B147,'1組'!$B$6:$B$39,0),4),"")</f>
        <v/>
      </c>
      <c r="D147" s="195"/>
      <c r="E147" s="196"/>
      <c r="F147" s="195"/>
      <c r="G147" s="196"/>
      <c r="H147" s="69" t="str">
        <f>IF(AND($I147&gt;=1,$I147&lt;=17),INDEX('1組'!$B$6:$E$39,MATCH($I147,'1組'!$B$6:$B$39,0),4),"")</f>
        <v/>
      </c>
      <c r="I147" s="65"/>
      <c r="M147" s="57" t="str">
        <f>IF($A147="","",$B147+$B147+5)</f>
        <v/>
      </c>
      <c r="N147" s="57" t="str">
        <f>IF($A147="","",$I147+$I147+4)</f>
        <v/>
      </c>
      <c r="O147" s="57" t="str">
        <f>IF($A147="","",$M147-1)</f>
        <v/>
      </c>
      <c r="P147" s="57" t="str">
        <f>IF($A147="","",$N147)</f>
        <v/>
      </c>
      <c r="Q147" s="57" t="str">
        <f>IF($A147="","",$M147-1)</f>
        <v/>
      </c>
      <c r="R147" s="57" t="str">
        <f>IF($A147="","",$N147+1)</f>
        <v/>
      </c>
      <c r="S147" s="57" t="str">
        <f ca="1">IF(AND($B147&gt;=1,$B147&lt;=17),OFFSET(INDEX('1組'!$B$6:$E$39,MATCH($B147,'1組'!$B$6:$B$39,0),2),1,0),"")</f>
        <v/>
      </c>
      <c r="T147" s="57" t="str">
        <f>IF($A147="","",$I147+$I147+5)</f>
        <v/>
      </c>
      <c r="U147" s="57" t="str">
        <f>IF($A147="","",$B147+$B147+4)</f>
        <v/>
      </c>
      <c r="V147" s="57" t="str">
        <f>IF($A147="","",$T147-1)</f>
        <v/>
      </c>
      <c r="W147" s="57" t="str">
        <f>IF($A147="","",$U147)</f>
        <v/>
      </c>
      <c r="X147" s="57" t="str">
        <f>IF($A147="","",$T147-1)</f>
        <v/>
      </c>
      <c r="Y147" s="57" t="str">
        <f>IF($A147="","",$U147+1)</f>
        <v/>
      </c>
      <c r="Z147" s="57" t="str">
        <f ca="1">IF(AND($I147&gt;=1,$I147&lt;=17),OFFSET(INDEX('1組'!$B$6:$E$39,MATCH($I147,'1組'!$B$6:$B$39,0),2),1,0),"")</f>
        <v/>
      </c>
      <c r="AA147" s="57"/>
      <c r="AB147" s="57"/>
    </row>
    <row r="148" spans="1:28">
      <c r="A148" s="62"/>
      <c r="B148" s="87"/>
      <c r="C148" s="63"/>
      <c r="D148" s="79"/>
      <c r="E148" s="80"/>
      <c r="F148" s="81"/>
      <c r="G148" s="80"/>
      <c r="H148" s="63"/>
      <c r="I148" s="63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</row>
    <row r="149" spans="1:28" ht="23.4">
      <c r="A149" s="67"/>
      <c r="B149" s="89"/>
      <c r="C149" s="69" t="str">
        <f>IF(AND($B149&gt;=1,$B149&lt;=17),INDEX('1組'!$B$6:$E$39,MATCH($B149,'1組'!$B$6:$B$39,0),4),"")</f>
        <v/>
      </c>
      <c r="D149" s="195"/>
      <c r="E149" s="196"/>
      <c r="F149" s="195"/>
      <c r="G149" s="196"/>
      <c r="H149" s="69" t="str">
        <f>IF(AND($I149&gt;=1,$I149&lt;=17),INDEX('1組'!$B$6:$E$39,MATCH($I149,'1組'!$B$6:$B$39,0),4),"")</f>
        <v/>
      </c>
      <c r="I149" s="65"/>
      <c r="M149" s="57" t="str">
        <f>IF($A149="","",$B149+$B149+5)</f>
        <v/>
      </c>
      <c r="N149" s="57" t="str">
        <f>IF($A149="","",$I149+$I149+4)</f>
        <v/>
      </c>
      <c r="O149" s="57" t="str">
        <f t="shared" ref="O149" si="504">IF($A149="","",$M149-1)</f>
        <v/>
      </c>
      <c r="P149" s="57" t="str">
        <f t="shared" ref="P149" si="505">IF($A149="","",$N149)</f>
        <v/>
      </c>
      <c r="Q149" s="57" t="str">
        <f t="shared" ref="Q149" si="506">IF($A149="","",$M149-1)</f>
        <v/>
      </c>
      <c r="R149" s="57" t="str">
        <f t="shared" ref="R149" si="507">IF($A149="","",$N149+1)</f>
        <v/>
      </c>
      <c r="S149" s="57" t="str">
        <f ca="1">IF(AND($B149&gt;=1,$B149&lt;=17),OFFSET(INDEX('1組'!$B$6:$E$39,MATCH($B149,'1組'!$B$6:$B$39,0),2),1,0),"")</f>
        <v/>
      </c>
      <c r="T149" s="57" t="str">
        <f>IF($A149="","",$I149+$I149+5)</f>
        <v/>
      </c>
      <c r="U149" s="57" t="str">
        <f>IF($A149="","",$B149+$B149+4)</f>
        <v/>
      </c>
      <c r="V149" s="57" t="str">
        <f t="shared" ref="V149" si="508">IF($A149="","",$T149-1)</f>
        <v/>
      </c>
      <c r="W149" s="57" t="str">
        <f t="shared" ref="W149" si="509">IF($A149="","",$U149)</f>
        <v/>
      </c>
      <c r="X149" s="57" t="str">
        <f t="shared" ref="X149" si="510">IF($A149="","",$T149-1)</f>
        <v/>
      </c>
      <c r="Y149" s="57" t="str">
        <f t="shared" ref="Y149" si="511">IF($A149="","",$U149+1)</f>
        <v/>
      </c>
      <c r="Z149" s="57" t="str">
        <f ca="1">IF(AND($I149&gt;=1,$I149&lt;=17),OFFSET(INDEX('1組'!$B$6:$E$39,MATCH($I149,'1組'!$B$6:$B$39,0),2),1,0),"")</f>
        <v/>
      </c>
      <c r="AA149" s="57"/>
      <c r="AB149" s="57"/>
    </row>
    <row r="150" spans="1:28">
      <c r="A150" s="62"/>
      <c r="B150" s="87"/>
      <c r="C150" s="63"/>
      <c r="D150" s="79"/>
      <c r="E150" s="80"/>
      <c r="F150" s="81"/>
      <c r="G150" s="80"/>
      <c r="H150" s="63"/>
      <c r="I150" s="63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</row>
    <row r="151" spans="1:28" ht="23.4">
      <c r="A151" s="67"/>
      <c r="B151" s="89"/>
      <c r="C151" s="69" t="str">
        <f>IF(AND($B151&gt;=1,$B151&lt;=17),INDEX('1組'!$B$6:$E$39,MATCH($B151,'1組'!$B$6:$B$39,0),4),"")</f>
        <v/>
      </c>
      <c r="D151" s="195"/>
      <c r="E151" s="196"/>
      <c r="F151" s="195"/>
      <c r="G151" s="196"/>
      <c r="H151" s="69" t="str">
        <f>IF(AND($I151&gt;=1,$I151&lt;=17),INDEX('1組'!$B$6:$E$39,MATCH($I151,'1組'!$B$6:$B$39,0),4),"")</f>
        <v/>
      </c>
      <c r="I151" s="65"/>
      <c r="M151" s="57" t="str">
        <f>IF($A151="","",$B151+$B151+5)</f>
        <v/>
      </c>
      <c r="N151" s="57" t="str">
        <f>IF($A151="","",$I151+$I151+4)</f>
        <v/>
      </c>
      <c r="O151" s="57" t="str">
        <f t="shared" ref="O151" si="512">IF($A151="","",$M151-1)</f>
        <v/>
      </c>
      <c r="P151" s="57" t="str">
        <f t="shared" ref="P151" si="513">IF($A151="","",$N151)</f>
        <v/>
      </c>
      <c r="Q151" s="57" t="str">
        <f t="shared" ref="Q151" si="514">IF($A151="","",$M151-1)</f>
        <v/>
      </c>
      <c r="R151" s="57" t="str">
        <f t="shared" ref="R151" si="515">IF($A151="","",$N151+1)</f>
        <v/>
      </c>
      <c r="S151" s="57" t="str">
        <f ca="1">IF(AND($B151&gt;=1,$B151&lt;=17),OFFSET(INDEX('1組'!$B$6:$E$39,MATCH($B151,'1組'!$B$6:$B$39,0),2),1,0),"")</f>
        <v/>
      </c>
      <c r="T151" s="57" t="str">
        <f>IF($A151="","",$I151+$I151+5)</f>
        <v/>
      </c>
      <c r="U151" s="57" t="str">
        <f>IF($A151="","",$B151+$B151+4)</f>
        <v/>
      </c>
      <c r="V151" s="57" t="str">
        <f t="shared" ref="V151" si="516">IF($A151="","",$T151-1)</f>
        <v/>
      </c>
      <c r="W151" s="57" t="str">
        <f t="shared" ref="W151" si="517">IF($A151="","",$U151)</f>
        <v/>
      </c>
      <c r="X151" s="57" t="str">
        <f t="shared" ref="X151" si="518">IF($A151="","",$T151-1)</f>
        <v/>
      </c>
      <c r="Y151" s="57" t="str">
        <f t="shared" ref="Y151" si="519">IF($A151="","",$U151+1)</f>
        <v/>
      </c>
      <c r="Z151" s="57" t="str">
        <f ca="1">IF(AND($I151&gt;=1,$I151&lt;=17),OFFSET(INDEX('1組'!$B$6:$E$39,MATCH($I151,'1組'!$B$6:$B$39,0),2),1,0),"")</f>
        <v/>
      </c>
      <c r="AA151" s="57"/>
      <c r="AB151" s="57"/>
    </row>
    <row r="152" spans="1:28">
      <c r="A152" s="62"/>
      <c r="B152" s="87"/>
      <c r="C152" s="63"/>
      <c r="D152" s="79"/>
      <c r="E152" s="80"/>
      <c r="F152" s="81"/>
      <c r="G152" s="80"/>
      <c r="H152" s="63"/>
      <c r="I152" s="63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</row>
    <row r="153" spans="1:28" ht="23.4">
      <c r="A153" s="67"/>
      <c r="B153" s="89"/>
      <c r="C153" s="69" t="str">
        <f>IF(AND($B153&gt;=1,$B153&lt;=17),INDEX('1組'!$B$6:$E$39,MATCH($B153,'1組'!$B$6:$B$39,0),4),"")</f>
        <v/>
      </c>
      <c r="D153" s="195"/>
      <c r="E153" s="196"/>
      <c r="F153" s="195"/>
      <c r="G153" s="196"/>
      <c r="H153" s="69" t="str">
        <f>IF(AND($I153&gt;=1,$I153&lt;=17),INDEX('1組'!$B$6:$E$39,MATCH($I153,'1組'!$B$6:$B$39,0),4),"")</f>
        <v/>
      </c>
      <c r="I153" s="65"/>
      <c r="M153" s="57" t="str">
        <f>IF($A153="","",$B153+$B153+5)</f>
        <v/>
      </c>
      <c r="N153" s="57" t="str">
        <f>IF($A153="","",$I153+$I153+4)</f>
        <v/>
      </c>
      <c r="O153" s="57" t="str">
        <f t="shared" ref="O153" si="520">IF($A153="","",$M153-1)</f>
        <v/>
      </c>
      <c r="P153" s="57" t="str">
        <f t="shared" ref="P153" si="521">IF($A153="","",$N153)</f>
        <v/>
      </c>
      <c r="Q153" s="57" t="str">
        <f t="shared" ref="Q153" si="522">IF($A153="","",$M153-1)</f>
        <v/>
      </c>
      <c r="R153" s="57" t="str">
        <f t="shared" ref="R153" si="523">IF($A153="","",$N153+1)</f>
        <v/>
      </c>
      <c r="S153" s="57" t="str">
        <f ca="1">IF(AND($B153&gt;=1,$B153&lt;=17),OFFSET(INDEX('1組'!$B$6:$E$39,MATCH($B153,'1組'!$B$6:$B$39,0),2),1,0),"")</f>
        <v/>
      </c>
      <c r="T153" s="57" t="str">
        <f>IF($A153="","",$I153+$I153+5)</f>
        <v/>
      </c>
      <c r="U153" s="57" t="str">
        <f>IF($A153="","",$B153+$B153+4)</f>
        <v/>
      </c>
      <c r="V153" s="57" t="str">
        <f t="shared" ref="V153" si="524">IF($A153="","",$T153-1)</f>
        <v/>
      </c>
      <c r="W153" s="57" t="str">
        <f t="shared" ref="W153" si="525">IF($A153="","",$U153)</f>
        <v/>
      </c>
      <c r="X153" s="57" t="str">
        <f t="shared" ref="X153" si="526">IF($A153="","",$T153-1)</f>
        <v/>
      </c>
      <c r="Y153" s="57" t="str">
        <f t="shared" ref="Y153" si="527">IF($A153="","",$U153+1)</f>
        <v/>
      </c>
      <c r="Z153" s="57" t="str">
        <f ca="1">IF(AND($I153&gt;=1,$I153&lt;=17),OFFSET(INDEX('1組'!$B$6:$E$39,MATCH($I153,'1組'!$B$6:$B$39,0),2),1,0),"")</f>
        <v/>
      </c>
      <c r="AA153" s="57"/>
      <c r="AB153" s="57"/>
    </row>
    <row r="154" spans="1:28" ht="16.2">
      <c r="A154" s="68"/>
      <c r="B154" s="87"/>
      <c r="C154" s="63"/>
      <c r="D154" s="79"/>
      <c r="E154" s="80"/>
      <c r="F154" s="81"/>
      <c r="G154" s="80"/>
      <c r="H154" s="63"/>
      <c r="I154" s="63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</row>
    <row r="155" spans="1:28" ht="23.4">
      <c r="A155" s="67"/>
      <c r="B155" s="89"/>
      <c r="C155" s="69" t="str">
        <f>IF(AND($B155&gt;=1,$B155&lt;=17),INDEX('1組'!$B$6:$E$39,MATCH($B155,'1組'!$B$6:$B$39,0),4),"")</f>
        <v/>
      </c>
      <c r="D155" s="195"/>
      <c r="E155" s="196"/>
      <c r="F155" s="195"/>
      <c r="G155" s="196"/>
      <c r="H155" s="69" t="str">
        <f>IF(AND($I155&gt;=1,$I155&lt;=17),INDEX('1組'!$B$6:$E$39,MATCH($I155,'1組'!$B$6:$B$39,0),4),"")</f>
        <v/>
      </c>
      <c r="I155" s="65"/>
      <c r="M155" s="57" t="str">
        <f>IF($A155="","",$B155+$B155+5)</f>
        <v/>
      </c>
      <c r="N155" s="57" t="str">
        <f>IF($A155="","",$I155+$I155+4)</f>
        <v/>
      </c>
      <c r="O155" s="57" t="str">
        <f t="shared" ref="O155" si="528">IF($A155="","",$M155-1)</f>
        <v/>
      </c>
      <c r="P155" s="57" t="str">
        <f t="shared" ref="P155" si="529">IF($A155="","",$N155)</f>
        <v/>
      </c>
      <c r="Q155" s="57" t="str">
        <f t="shared" ref="Q155" si="530">IF($A155="","",$M155-1)</f>
        <v/>
      </c>
      <c r="R155" s="57" t="str">
        <f t="shared" ref="R155" si="531">IF($A155="","",$N155+1)</f>
        <v/>
      </c>
      <c r="S155" s="57" t="str">
        <f ca="1">IF(AND($B155&gt;=1,$B155&lt;=17),OFFSET(INDEX('1組'!$B$6:$E$39,MATCH($B155,'1組'!$B$6:$B$39,0),2),1,0),"")</f>
        <v/>
      </c>
      <c r="T155" s="57" t="str">
        <f>IF($A155="","",$I155+$I155+5)</f>
        <v/>
      </c>
      <c r="U155" s="57" t="str">
        <f>IF($A155="","",$B155+$B155+4)</f>
        <v/>
      </c>
      <c r="V155" s="57" t="str">
        <f t="shared" ref="V155" si="532">IF($A155="","",$T155-1)</f>
        <v/>
      </c>
      <c r="W155" s="57" t="str">
        <f t="shared" ref="W155" si="533">IF($A155="","",$U155)</f>
        <v/>
      </c>
      <c r="X155" s="57" t="str">
        <f t="shared" ref="X155" si="534">IF($A155="","",$T155-1)</f>
        <v/>
      </c>
      <c r="Y155" s="57" t="str">
        <f t="shared" ref="Y155" si="535">IF($A155="","",$U155+1)</f>
        <v/>
      </c>
      <c r="Z155" s="57" t="str">
        <f ca="1">IF(AND($I155&gt;=1,$I155&lt;=17),OFFSET(INDEX('1組'!$B$6:$E$39,MATCH($I155,'1組'!$B$6:$B$39,0),2),1,0),"")</f>
        <v/>
      </c>
      <c r="AA155" s="57"/>
      <c r="AB155" s="57"/>
    </row>
    <row r="156" spans="1:28">
      <c r="A156" s="62"/>
      <c r="B156" s="87"/>
      <c r="C156" s="63"/>
      <c r="D156" s="79"/>
      <c r="E156" s="80"/>
      <c r="F156" s="81"/>
      <c r="G156" s="80"/>
      <c r="H156" s="63"/>
      <c r="I156" s="63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</row>
    <row r="157" spans="1:28" ht="23.4">
      <c r="A157" s="67"/>
      <c r="B157" s="89"/>
      <c r="C157" s="69" t="str">
        <f>IF(AND($B157&gt;=1,$B157&lt;=17),INDEX('1組'!$B$6:$E$39,MATCH($B157,'1組'!$B$6:$B$39,0),4),"")</f>
        <v/>
      </c>
      <c r="D157" s="195"/>
      <c r="E157" s="196"/>
      <c r="F157" s="195"/>
      <c r="G157" s="196"/>
      <c r="H157" s="69" t="str">
        <f>IF(AND($I157&gt;=1,$I157&lt;=17),INDEX('1組'!$B$6:$E$39,MATCH($I157,'1組'!$B$6:$B$39,0),4),"")</f>
        <v/>
      </c>
      <c r="I157" s="65"/>
      <c r="M157" s="57" t="str">
        <f>IF($A157="","",$B157+$B157+5)</f>
        <v/>
      </c>
      <c r="N157" s="57" t="str">
        <f>IF($A157="","",$I157+$I157+4)</f>
        <v/>
      </c>
      <c r="O157" s="57" t="str">
        <f t="shared" ref="O157" si="536">IF($A157="","",$M157-1)</f>
        <v/>
      </c>
      <c r="P157" s="57" t="str">
        <f t="shared" ref="P157" si="537">IF($A157="","",$N157)</f>
        <v/>
      </c>
      <c r="Q157" s="57" t="str">
        <f t="shared" ref="Q157" si="538">IF($A157="","",$M157-1)</f>
        <v/>
      </c>
      <c r="R157" s="57" t="str">
        <f t="shared" ref="R157" si="539">IF($A157="","",$N157+1)</f>
        <v/>
      </c>
      <c r="S157" s="57" t="str">
        <f ca="1">IF(AND($B157&gt;=1,$B157&lt;=17),OFFSET(INDEX('1組'!$B$6:$E$39,MATCH($B157,'1組'!$B$6:$B$39,0),2),1,0),"")</f>
        <v/>
      </c>
      <c r="T157" s="57" t="str">
        <f>IF($A157="","",$I157+$I157+5)</f>
        <v/>
      </c>
      <c r="U157" s="57" t="str">
        <f>IF($A157="","",$B157+$B157+4)</f>
        <v/>
      </c>
      <c r="V157" s="57" t="str">
        <f t="shared" ref="V157" si="540">IF($A157="","",$T157-1)</f>
        <v/>
      </c>
      <c r="W157" s="57" t="str">
        <f t="shared" ref="W157" si="541">IF($A157="","",$U157)</f>
        <v/>
      </c>
      <c r="X157" s="57" t="str">
        <f t="shared" ref="X157" si="542">IF($A157="","",$T157-1)</f>
        <v/>
      </c>
      <c r="Y157" s="57" t="str">
        <f t="shared" ref="Y157" si="543">IF($A157="","",$U157+1)</f>
        <v/>
      </c>
      <c r="Z157" s="57" t="str">
        <f ca="1">IF(AND($I157&gt;=1,$I157&lt;=17),OFFSET(INDEX('1組'!$B$6:$E$39,MATCH($I157,'1組'!$B$6:$B$39,0),2),1,0),"")</f>
        <v/>
      </c>
      <c r="AA157" s="57"/>
      <c r="AB157" s="57"/>
    </row>
    <row r="158" spans="1:28">
      <c r="A158" s="62"/>
      <c r="B158" s="87"/>
      <c r="C158" s="63"/>
      <c r="D158" s="79"/>
      <c r="E158" s="80"/>
      <c r="F158" s="81"/>
      <c r="G158" s="80"/>
      <c r="H158" s="63"/>
      <c r="I158" s="63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</row>
    <row r="159" spans="1:28" ht="23.4">
      <c r="A159" s="67"/>
      <c r="B159" s="89"/>
      <c r="C159" s="69" t="str">
        <f>IF(AND($B159&gt;=1,$B159&lt;=17),INDEX('1組'!$B$6:$E$39,MATCH($B159,'1組'!$B$6:$B$39,0),4),"")</f>
        <v/>
      </c>
      <c r="D159" s="195"/>
      <c r="E159" s="196"/>
      <c r="F159" s="195"/>
      <c r="G159" s="196"/>
      <c r="H159" s="69" t="str">
        <f>IF(AND($I159&gt;=1,$I159&lt;=17),INDEX('1組'!$B$6:$E$39,MATCH($I159,'1組'!$B$6:$B$39,0),4),"")</f>
        <v/>
      </c>
      <c r="I159" s="65"/>
      <c r="M159" s="57" t="str">
        <f>IF($A159="","",$B159+$B159+5)</f>
        <v/>
      </c>
      <c r="N159" s="57" t="str">
        <f>IF($A159="","",$I159+$I159+4)</f>
        <v/>
      </c>
      <c r="O159" s="57" t="str">
        <f t="shared" ref="O159" si="544">IF($A159="","",$M159-1)</f>
        <v/>
      </c>
      <c r="P159" s="57" t="str">
        <f t="shared" ref="P159" si="545">IF($A159="","",$N159)</f>
        <v/>
      </c>
      <c r="Q159" s="57" t="str">
        <f t="shared" ref="Q159" si="546">IF($A159="","",$M159-1)</f>
        <v/>
      </c>
      <c r="R159" s="57" t="str">
        <f t="shared" ref="R159" si="547">IF($A159="","",$N159+1)</f>
        <v/>
      </c>
      <c r="S159" s="57" t="str">
        <f ca="1">IF(AND($B159&gt;=1,$B159&lt;=17),OFFSET(INDEX('1組'!$B$6:$E$39,MATCH($B159,'1組'!$B$6:$B$39,0),2),1,0),"")</f>
        <v/>
      </c>
      <c r="T159" s="57" t="str">
        <f>IF($A159="","",$I159+$I159+5)</f>
        <v/>
      </c>
      <c r="U159" s="57" t="str">
        <f>IF($A159="","",$B159+$B159+4)</f>
        <v/>
      </c>
      <c r="V159" s="57" t="str">
        <f t="shared" ref="V159" si="548">IF($A159="","",$T159-1)</f>
        <v/>
      </c>
      <c r="W159" s="57" t="str">
        <f t="shared" ref="W159" si="549">IF($A159="","",$U159)</f>
        <v/>
      </c>
      <c r="X159" s="57" t="str">
        <f t="shared" ref="X159" si="550">IF($A159="","",$T159-1)</f>
        <v/>
      </c>
      <c r="Y159" s="57" t="str">
        <f t="shared" ref="Y159" si="551">IF($A159="","",$U159+1)</f>
        <v/>
      </c>
      <c r="Z159" s="57" t="str">
        <f ca="1">IF(AND($I159&gt;=1,$I159&lt;=17),OFFSET(INDEX('1組'!$B$6:$E$39,MATCH($I159,'1組'!$B$6:$B$39,0),2),1,0),"")</f>
        <v/>
      </c>
      <c r="AA159" s="57"/>
      <c r="AB159" s="57"/>
    </row>
    <row r="160" spans="1:28">
      <c r="A160" s="62"/>
      <c r="B160" s="87"/>
      <c r="C160" s="63"/>
      <c r="D160" s="79"/>
      <c r="E160" s="80"/>
      <c r="F160" s="81"/>
      <c r="G160" s="80"/>
      <c r="H160" s="63"/>
      <c r="I160" s="63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</row>
    <row r="161" spans="1:28" ht="23.4">
      <c r="A161" s="67"/>
      <c r="B161" s="89"/>
      <c r="C161" s="69" t="str">
        <f>IF(AND($B161&gt;=1,$B161&lt;=17),INDEX('1組'!$B$6:$E$39,MATCH($B161,'1組'!$B$6:$B$39,0),4),"")</f>
        <v/>
      </c>
      <c r="D161" s="195"/>
      <c r="E161" s="196"/>
      <c r="F161" s="195"/>
      <c r="G161" s="196"/>
      <c r="H161" s="69" t="str">
        <f>IF(AND($I161&gt;=1,$I161&lt;=17),INDEX('1組'!$B$6:$E$39,MATCH($I161,'1組'!$B$6:$B$39,0),4),"")</f>
        <v/>
      </c>
      <c r="I161" s="65"/>
      <c r="M161" s="57" t="str">
        <f>IF($A161="","",$B161+$B161+5)</f>
        <v/>
      </c>
      <c r="N161" s="57" t="str">
        <f>IF($A161="","",$I161+$I161+4)</f>
        <v/>
      </c>
      <c r="O161" s="57" t="str">
        <f t="shared" ref="O161" si="552">IF($A161="","",$M161-1)</f>
        <v/>
      </c>
      <c r="P161" s="57" t="str">
        <f t="shared" ref="P161" si="553">IF($A161="","",$N161)</f>
        <v/>
      </c>
      <c r="Q161" s="57" t="str">
        <f t="shared" ref="Q161" si="554">IF($A161="","",$M161-1)</f>
        <v/>
      </c>
      <c r="R161" s="57" t="str">
        <f t="shared" ref="R161" si="555">IF($A161="","",$N161+1)</f>
        <v/>
      </c>
      <c r="S161" s="57" t="str">
        <f ca="1">IF(AND($B161&gt;=1,$B161&lt;=17),OFFSET(INDEX('1組'!$B$6:$E$39,MATCH($B161,'1組'!$B$6:$B$39,0),2),1,0),"")</f>
        <v/>
      </c>
      <c r="T161" s="57" t="str">
        <f>IF($A161="","",$I161+$I161+5)</f>
        <v/>
      </c>
      <c r="U161" s="57" t="str">
        <f>IF($A161="","",$B161+$B161+4)</f>
        <v/>
      </c>
      <c r="V161" s="57" t="str">
        <f t="shared" ref="V161" si="556">IF($A161="","",$T161-1)</f>
        <v/>
      </c>
      <c r="W161" s="57" t="str">
        <f t="shared" ref="W161" si="557">IF($A161="","",$U161)</f>
        <v/>
      </c>
      <c r="X161" s="57" t="str">
        <f t="shared" ref="X161" si="558">IF($A161="","",$T161-1)</f>
        <v/>
      </c>
      <c r="Y161" s="57" t="str">
        <f t="shared" ref="Y161" si="559">IF($A161="","",$U161+1)</f>
        <v/>
      </c>
      <c r="Z161" s="57" t="str">
        <f ca="1">IF(AND($I161&gt;=1,$I161&lt;=17),OFFSET(INDEX('1組'!$B$6:$E$39,MATCH($I161,'1組'!$B$6:$B$39,0),2),1,0),"")</f>
        <v/>
      </c>
      <c r="AA161" s="57"/>
      <c r="AB161" s="57"/>
    </row>
    <row r="162" spans="1:28">
      <c r="A162" s="62"/>
      <c r="B162" s="87"/>
      <c r="C162" s="63"/>
      <c r="D162" s="79"/>
      <c r="E162" s="80"/>
      <c r="F162" s="81"/>
      <c r="G162" s="80"/>
      <c r="H162" s="63"/>
      <c r="I162" s="63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</row>
    <row r="163" spans="1:28" ht="23.4">
      <c r="A163" s="67"/>
      <c r="B163" s="89"/>
      <c r="C163" s="69" t="str">
        <f>IF(AND($B163&gt;=1,$B163&lt;=17),INDEX('1組'!$B$6:$E$39,MATCH($B163,'1組'!$B$6:$B$39,0),4),"")</f>
        <v/>
      </c>
      <c r="D163" s="195"/>
      <c r="E163" s="196"/>
      <c r="F163" s="195"/>
      <c r="G163" s="196"/>
      <c r="H163" s="69" t="str">
        <f>IF(AND($I163&gt;=1,$I163&lt;=17),INDEX('1組'!$B$6:$E$39,MATCH($I163,'1組'!$B$6:$B$39,0),4),"")</f>
        <v/>
      </c>
      <c r="I163" s="65"/>
      <c r="M163" s="57" t="str">
        <f>IF($A163="","",$B163+$B163+5)</f>
        <v/>
      </c>
      <c r="N163" s="57" t="str">
        <f>IF($A163="","",$I163+$I163+4)</f>
        <v/>
      </c>
      <c r="O163" s="57" t="str">
        <f t="shared" ref="O163" si="560">IF($A163="","",$M163-1)</f>
        <v/>
      </c>
      <c r="P163" s="57" t="str">
        <f t="shared" ref="P163" si="561">IF($A163="","",$N163)</f>
        <v/>
      </c>
      <c r="Q163" s="57" t="str">
        <f t="shared" ref="Q163" si="562">IF($A163="","",$M163-1)</f>
        <v/>
      </c>
      <c r="R163" s="57" t="str">
        <f t="shared" ref="R163" si="563">IF($A163="","",$N163+1)</f>
        <v/>
      </c>
      <c r="S163" s="57" t="str">
        <f ca="1">IF(AND($B163&gt;=1,$B163&lt;=17),OFFSET(INDEX('1組'!$B$6:$E$39,MATCH($B163,'1組'!$B$6:$B$39,0),2),1,0),"")</f>
        <v/>
      </c>
      <c r="T163" s="57" t="str">
        <f>IF($A163="","",$I163+$I163+5)</f>
        <v/>
      </c>
      <c r="U163" s="57" t="str">
        <f>IF($A163="","",$B163+$B163+4)</f>
        <v/>
      </c>
      <c r="V163" s="57" t="str">
        <f t="shared" ref="V163" si="564">IF($A163="","",$T163-1)</f>
        <v/>
      </c>
      <c r="W163" s="57" t="str">
        <f t="shared" ref="W163" si="565">IF($A163="","",$U163)</f>
        <v/>
      </c>
      <c r="X163" s="57" t="str">
        <f t="shared" ref="X163" si="566">IF($A163="","",$T163-1)</f>
        <v/>
      </c>
      <c r="Y163" s="57" t="str">
        <f t="shared" ref="Y163" si="567">IF($A163="","",$U163+1)</f>
        <v/>
      </c>
      <c r="Z163" s="57" t="str">
        <f ca="1">IF(AND($I163&gt;=1,$I163&lt;=17),OFFSET(INDEX('1組'!$B$6:$E$39,MATCH($I163,'1組'!$B$6:$B$39,0),2),1,0),"")</f>
        <v/>
      </c>
      <c r="AA163" s="57"/>
      <c r="AB163" s="57"/>
    </row>
    <row r="164" spans="1:28">
      <c r="A164" s="62"/>
      <c r="B164" s="87"/>
      <c r="C164" s="63"/>
      <c r="D164" s="79"/>
      <c r="E164" s="80"/>
      <c r="F164" s="81"/>
      <c r="G164" s="80"/>
      <c r="H164" s="63"/>
      <c r="I164" s="63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</row>
    <row r="165" spans="1:28" ht="23.4">
      <c r="A165" s="67"/>
      <c r="B165" s="89"/>
      <c r="C165" s="69" t="str">
        <f>IF(AND($B165&gt;=1,$B165&lt;=17),INDEX('1組'!$B$6:$E$39,MATCH($B165,'1組'!$B$6:$B$39,0),4),"")</f>
        <v/>
      </c>
      <c r="D165" s="195"/>
      <c r="E165" s="196"/>
      <c r="F165" s="195"/>
      <c r="G165" s="196"/>
      <c r="H165" s="69" t="str">
        <f>IF(AND($I165&gt;=1,$I165&lt;=17),INDEX('1組'!$B$6:$E$39,MATCH($I165,'1組'!$B$6:$B$39,0),4),"")</f>
        <v/>
      </c>
      <c r="I165" s="65"/>
      <c r="M165" s="57" t="str">
        <f>IF($A165="","",$B165+$B165+5)</f>
        <v/>
      </c>
      <c r="N165" s="57" t="str">
        <f>IF($A165="","",$I165+$I165+4)</f>
        <v/>
      </c>
      <c r="O165" s="57" t="str">
        <f t="shared" ref="O165" si="568">IF($A165="","",$M165-1)</f>
        <v/>
      </c>
      <c r="P165" s="57" t="str">
        <f t="shared" ref="P165" si="569">IF($A165="","",$N165)</f>
        <v/>
      </c>
      <c r="Q165" s="57" t="str">
        <f t="shared" ref="Q165" si="570">IF($A165="","",$M165-1)</f>
        <v/>
      </c>
      <c r="R165" s="57" t="str">
        <f t="shared" ref="R165" si="571">IF($A165="","",$N165+1)</f>
        <v/>
      </c>
      <c r="S165" s="57" t="str">
        <f ca="1">IF(AND($B165&gt;=1,$B165&lt;=17),OFFSET(INDEX('1組'!$B$6:$E$39,MATCH($B165,'1組'!$B$6:$B$39,0),2),1,0),"")</f>
        <v/>
      </c>
      <c r="T165" s="57" t="str">
        <f>IF($A165="","",$I165+$I165+5)</f>
        <v/>
      </c>
      <c r="U165" s="57" t="str">
        <f>IF($A165="","",$B165+$B165+4)</f>
        <v/>
      </c>
      <c r="V165" s="57" t="str">
        <f t="shared" ref="V165" si="572">IF($A165="","",$T165-1)</f>
        <v/>
      </c>
      <c r="W165" s="57" t="str">
        <f t="shared" ref="W165" si="573">IF($A165="","",$U165)</f>
        <v/>
      </c>
      <c r="X165" s="57" t="str">
        <f t="shared" ref="X165" si="574">IF($A165="","",$T165-1)</f>
        <v/>
      </c>
      <c r="Y165" s="57" t="str">
        <f t="shared" ref="Y165" si="575">IF($A165="","",$U165+1)</f>
        <v/>
      </c>
      <c r="Z165" s="57" t="str">
        <f ca="1">IF(AND($I165&gt;=1,$I165&lt;=17),OFFSET(INDEX('1組'!$B$6:$E$39,MATCH($I165,'1組'!$B$6:$B$39,0),2),1,0),"")</f>
        <v/>
      </c>
      <c r="AA165" s="57"/>
      <c r="AB165" s="57"/>
    </row>
    <row r="166" spans="1:28">
      <c r="A166" s="62"/>
      <c r="B166" s="87"/>
      <c r="C166" s="63"/>
      <c r="D166" s="79"/>
      <c r="E166" s="80"/>
      <c r="F166" s="81"/>
      <c r="G166" s="80"/>
      <c r="H166" s="63"/>
      <c r="I166" s="63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</row>
    <row r="167" spans="1:28" ht="23.4">
      <c r="A167" s="67"/>
      <c r="B167" s="89"/>
      <c r="C167" s="69" t="str">
        <f>IF(AND($B167&gt;=1,$B167&lt;=17),INDEX('1組'!$B$6:$E$39,MATCH($B167,'1組'!$B$6:$B$39,0),4),"")</f>
        <v/>
      </c>
      <c r="D167" s="195"/>
      <c r="E167" s="196"/>
      <c r="F167" s="195"/>
      <c r="G167" s="196"/>
      <c r="H167" s="69" t="str">
        <f>IF(AND($I167&gt;=1,$I167&lt;=17),INDEX('1組'!$B$6:$E$39,MATCH($I167,'1組'!$B$6:$B$39,0),4),"")</f>
        <v/>
      </c>
      <c r="I167" s="65"/>
      <c r="M167" s="57" t="str">
        <f>IF($A167="","",$B167+$B167+5)</f>
        <v/>
      </c>
      <c r="N167" s="57" t="str">
        <f>IF($A167="","",$I167+$I167+4)</f>
        <v/>
      </c>
      <c r="O167" s="57" t="str">
        <f>IF($A167="","",$M167-1)</f>
        <v/>
      </c>
      <c r="P167" s="57" t="str">
        <f>IF($A167="","",$N167)</f>
        <v/>
      </c>
      <c r="Q167" s="57" t="str">
        <f>IF($A167="","",$M167-1)</f>
        <v/>
      </c>
      <c r="R167" s="57" t="str">
        <f>IF($A167="","",$N167+1)</f>
        <v/>
      </c>
      <c r="S167" s="57" t="str">
        <f ca="1">IF(AND($B167&gt;=1,$B167&lt;=17),OFFSET(INDEX('1組'!$B$6:$E$39,MATCH($B167,'1組'!$B$6:$B$39,0),2),1,0),"")</f>
        <v/>
      </c>
      <c r="T167" s="57" t="str">
        <f>IF($A167="","",$I167+$I167+5)</f>
        <v/>
      </c>
      <c r="U167" s="57" t="str">
        <f>IF($A167="","",$B167+$B167+4)</f>
        <v/>
      </c>
      <c r="V167" s="57" t="str">
        <f>IF($A167="","",$T167-1)</f>
        <v/>
      </c>
      <c r="W167" s="57" t="str">
        <f>IF($A167="","",$U167)</f>
        <v/>
      </c>
      <c r="X167" s="57" t="str">
        <f>IF($A167="","",$T167-1)</f>
        <v/>
      </c>
      <c r="Y167" s="57" t="str">
        <f>IF($A167="","",$U167+1)</f>
        <v/>
      </c>
      <c r="Z167" s="57" t="str">
        <f ca="1">IF(AND($I167&gt;=1,$I167&lt;=17),OFFSET(INDEX('1組'!$B$6:$E$39,MATCH($I167,'1組'!$B$6:$B$39,0),2),1,0),"")</f>
        <v/>
      </c>
      <c r="AA167" s="57"/>
      <c r="AB167" s="57"/>
    </row>
    <row r="168" spans="1:28">
      <c r="A168" s="62"/>
      <c r="B168" s="87"/>
      <c r="C168" s="63"/>
      <c r="D168" s="79"/>
      <c r="E168" s="80"/>
      <c r="F168" s="81"/>
      <c r="G168" s="80"/>
      <c r="H168" s="63"/>
      <c r="I168" s="63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</row>
    <row r="169" spans="1:28" ht="23.4">
      <c r="A169" s="67"/>
      <c r="B169" s="89"/>
      <c r="C169" s="69" t="str">
        <f>IF(AND($B169&gt;=1,$B169&lt;=17),INDEX('1組'!$B$6:$E$39,MATCH($B169,'1組'!$B$6:$B$39,0),4),"")</f>
        <v/>
      </c>
      <c r="D169" s="195"/>
      <c r="E169" s="196"/>
      <c r="F169" s="195"/>
      <c r="G169" s="196"/>
      <c r="H169" s="69" t="str">
        <f>IF(AND($I169&gt;=1,$I169&lt;=17),INDEX('1組'!$B$6:$E$39,MATCH($I169,'1組'!$B$6:$B$39,0),4),"")</f>
        <v/>
      </c>
      <c r="I169" s="65"/>
      <c r="M169" s="57" t="str">
        <f>IF($A169="","",$B169+$B169+5)</f>
        <v/>
      </c>
      <c r="N169" s="57" t="str">
        <f>IF($A169="","",$I169+$I169+4)</f>
        <v/>
      </c>
      <c r="O169" s="57" t="str">
        <f t="shared" ref="O169" si="576">IF($A169="","",$M169-1)</f>
        <v/>
      </c>
      <c r="P169" s="57" t="str">
        <f t="shared" ref="P169" si="577">IF($A169="","",$N169)</f>
        <v/>
      </c>
      <c r="Q169" s="57" t="str">
        <f t="shared" ref="Q169" si="578">IF($A169="","",$M169-1)</f>
        <v/>
      </c>
      <c r="R169" s="57" t="str">
        <f t="shared" ref="R169" si="579">IF($A169="","",$N169+1)</f>
        <v/>
      </c>
      <c r="S169" s="57" t="str">
        <f ca="1">IF(AND($B169&gt;=1,$B169&lt;=17),OFFSET(INDEX('1組'!$B$6:$E$39,MATCH($B169,'1組'!$B$6:$B$39,0),2),1,0),"")</f>
        <v/>
      </c>
      <c r="T169" s="57" t="str">
        <f>IF($A169="","",$I169+$I169+5)</f>
        <v/>
      </c>
      <c r="U169" s="57" t="str">
        <f>IF($A169="","",$B169+$B169+4)</f>
        <v/>
      </c>
      <c r="V169" s="57" t="str">
        <f t="shared" ref="V169" si="580">IF($A169="","",$T169-1)</f>
        <v/>
      </c>
      <c r="W169" s="57" t="str">
        <f t="shared" ref="W169" si="581">IF($A169="","",$U169)</f>
        <v/>
      </c>
      <c r="X169" s="57" t="str">
        <f t="shared" ref="X169" si="582">IF($A169="","",$T169-1)</f>
        <v/>
      </c>
      <c r="Y169" s="57" t="str">
        <f t="shared" ref="Y169" si="583">IF($A169="","",$U169+1)</f>
        <v/>
      </c>
      <c r="Z169" s="57" t="str">
        <f ca="1">IF(AND($I169&gt;=1,$I169&lt;=17),OFFSET(INDEX('1組'!$B$6:$E$39,MATCH($I169,'1組'!$B$6:$B$39,0),2),1,0),"")</f>
        <v/>
      </c>
      <c r="AA169" s="57"/>
      <c r="AB169" s="57"/>
    </row>
    <row r="170" spans="1:28">
      <c r="A170" s="62"/>
      <c r="B170" s="87"/>
      <c r="C170" s="63"/>
      <c r="D170" s="79"/>
      <c r="E170" s="80"/>
      <c r="F170" s="81"/>
      <c r="G170" s="80"/>
      <c r="H170" s="63"/>
      <c r="I170" s="63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</row>
    <row r="171" spans="1:28" ht="23.4">
      <c r="A171" s="67"/>
      <c r="B171" s="89"/>
      <c r="C171" s="69" t="str">
        <f>IF(AND($B171&gt;=1,$B171&lt;=17),INDEX('1組'!$B$6:$E$39,MATCH($B171,'1組'!$B$6:$B$39,0),4),"")</f>
        <v/>
      </c>
      <c r="D171" s="195"/>
      <c r="E171" s="196"/>
      <c r="F171" s="195"/>
      <c r="G171" s="196"/>
      <c r="H171" s="69" t="str">
        <f>IF(AND($I171&gt;=1,$I171&lt;=17),INDEX('1組'!$B$6:$E$39,MATCH($I171,'1組'!$B$6:$B$39,0),4),"")</f>
        <v/>
      </c>
      <c r="I171" s="65"/>
      <c r="M171" s="57" t="str">
        <f>IF($A171="","",$B171+$B171+5)</f>
        <v/>
      </c>
      <c r="N171" s="57" t="str">
        <f>IF($A171="","",$I171+$I171+4)</f>
        <v/>
      </c>
      <c r="O171" s="57" t="str">
        <f t="shared" ref="O171" si="584">IF($A171="","",$M171-1)</f>
        <v/>
      </c>
      <c r="P171" s="57" t="str">
        <f t="shared" ref="P171" si="585">IF($A171="","",$N171)</f>
        <v/>
      </c>
      <c r="Q171" s="57" t="str">
        <f t="shared" ref="Q171" si="586">IF($A171="","",$M171-1)</f>
        <v/>
      </c>
      <c r="R171" s="57" t="str">
        <f t="shared" ref="R171" si="587">IF($A171="","",$N171+1)</f>
        <v/>
      </c>
      <c r="S171" s="57" t="str">
        <f ca="1">IF(AND($B171&gt;=1,$B171&lt;=17),OFFSET(INDEX('1組'!$B$6:$E$39,MATCH($B171,'1組'!$B$6:$B$39,0),2),1,0),"")</f>
        <v/>
      </c>
      <c r="T171" s="57" t="str">
        <f>IF($A171="","",$I171+$I171+5)</f>
        <v/>
      </c>
      <c r="U171" s="57" t="str">
        <f>IF($A171="","",$B171+$B171+4)</f>
        <v/>
      </c>
      <c r="V171" s="57" t="str">
        <f t="shared" ref="V171" si="588">IF($A171="","",$T171-1)</f>
        <v/>
      </c>
      <c r="W171" s="57" t="str">
        <f t="shared" ref="W171" si="589">IF($A171="","",$U171)</f>
        <v/>
      </c>
      <c r="X171" s="57" t="str">
        <f t="shared" ref="X171" si="590">IF($A171="","",$T171-1)</f>
        <v/>
      </c>
      <c r="Y171" s="57" t="str">
        <f t="shared" ref="Y171" si="591">IF($A171="","",$U171+1)</f>
        <v/>
      </c>
      <c r="Z171" s="57" t="str">
        <f ca="1">IF(AND($I171&gt;=1,$I171&lt;=17),OFFSET(INDEX('1組'!$B$6:$E$39,MATCH($I171,'1組'!$B$6:$B$39,0),2),1,0),"")</f>
        <v/>
      </c>
      <c r="AA171" s="57"/>
      <c r="AB171" s="57"/>
    </row>
    <row r="172" spans="1:28">
      <c r="A172" s="62"/>
      <c r="B172" s="87"/>
      <c r="C172" s="63"/>
      <c r="D172" s="79"/>
      <c r="E172" s="80"/>
      <c r="F172" s="81"/>
      <c r="G172" s="80"/>
      <c r="H172" s="63"/>
      <c r="I172" s="63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</row>
    <row r="173" spans="1:28" ht="23.4">
      <c r="A173" s="67"/>
      <c r="B173" s="89"/>
      <c r="C173" s="69" t="str">
        <f>IF(AND($B173&gt;=1,$B173&lt;=17),INDEX('1組'!$B$6:$E$39,MATCH($B173,'1組'!$B$6:$B$39,0),4),"")</f>
        <v/>
      </c>
      <c r="D173" s="195"/>
      <c r="E173" s="196"/>
      <c r="F173" s="195"/>
      <c r="G173" s="196"/>
      <c r="H173" s="69" t="str">
        <f>IF(AND($I173&gt;=1,$I173&lt;=17),INDEX('1組'!$B$6:$E$39,MATCH($I173,'1組'!$B$6:$B$39,0),4),"")</f>
        <v/>
      </c>
      <c r="I173" s="65"/>
      <c r="M173" s="57" t="str">
        <f>IF($A173="","",$B173+$B173+5)</f>
        <v/>
      </c>
      <c r="N173" s="57" t="str">
        <f>IF($A173="","",$I173+$I173+4)</f>
        <v/>
      </c>
      <c r="O173" s="57" t="str">
        <f t="shared" ref="O173" si="592">IF($A173="","",$M173-1)</f>
        <v/>
      </c>
      <c r="P173" s="57" t="str">
        <f t="shared" ref="P173" si="593">IF($A173="","",$N173)</f>
        <v/>
      </c>
      <c r="Q173" s="57" t="str">
        <f t="shared" ref="Q173" si="594">IF($A173="","",$M173-1)</f>
        <v/>
      </c>
      <c r="R173" s="57" t="str">
        <f t="shared" ref="R173" si="595">IF($A173="","",$N173+1)</f>
        <v/>
      </c>
      <c r="S173" s="57" t="str">
        <f ca="1">IF(AND($B173&gt;=1,$B173&lt;=17),OFFSET(INDEX('1組'!$B$6:$E$39,MATCH($B173,'1組'!$B$6:$B$39,0),2),1,0),"")</f>
        <v/>
      </c>
      <c r="T173" s="57" t="str">
        <f>IF($A173="","",$I173+$I173+5)</f>
        <v/>
      </c>
      <c r="U173" s="57" t="str">
        <f>IF($A173="","",$B173+$B173+4)</f>
        <v/>
      </c>
      <c r="V173" s="57" t="str">
        <f t="shared" ref="V173" si="596">IF($A173="","",$T173-1)</f>
        <v/>
      </c>
      <c r="W173" s="57" t="str">
        <f t="shared" ref="W173" si="597">IF($A173="","",$U173)</f>
        <v/>
      </c>
      <c r="X173" s="57" t="str">
        <f t="shared" ref="X173" si="598">IF($A173="","",$T173-1)</f>
        <v/>
      </c>
      <c r="Y173" s="57" t="str">
        <f t="shared" ref="Y173" si="599">IF($A173="","",$U173+1)</f>
        <v/>
      </c>
      <c r="Z173" s="57" t="str">
        <f ca="1">IF(AND($I173&gt;=1,$I173&lt;=17),OFFSET(INDEX('1組'!$B$6:$E$39,MATCH($I173,'1組'!$B$6:$B$39,0),2),1,0),"")</f>
        <v/>
      </c>
      <c r="AA173" s="57"/>
      <c r="AB173" s="57"/>
    </row>
    <row r="174" spans="1:28" ht="16.2">
      <c r="A174" s="68"/>
      <c r="B174" s="87"/>
      <c r="C174" s="63"/>
      <c r="D174" s="79"/>
      <c r="E174" s="80"/>
      <c r="F174" s="81"/>
      <c r="G174" s="80"/>
      <c r="H174" s="63"/>
      <c r="I174" s="63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</row>
    <row r="175" spans="1:28" ht="23.4">
      <c r="A175" s="67"/>
      <c r="B175" s="89"/>
      <c r="C175" s="69" t="str">
        <f>IF(AND($B175&gt;=1,$B175&lt;=17),INDEX('1組'!$B$6:$E$39,MATCH($B175,'1組'!$B$6:$B$39,0),4),"")</f>
        <v/>
      </c>
      <c r="D175" s="195"/>
      <c r="E175" s="196"/>
      <c r="F175" s="195"/>
      <c r="G175" s="196"/>
      <c r="H175" s="69" t="str">
        <f>IF(AND($I175&gt;=1,$I175&lt;=17),INDEX('1組'!$B$6:$E$39,MATCH($I175,'1組'!$B$6:$B$39,0),4),"")</f>
        <v/>
      </c>
      <c r="I175" s="65"/>
      <c r="M175" s="57" t="str">
        <f>IF($A175="","",$B175+$B175+5)</f>
        <v/>
      </c>
      <c r="N175" s="57" t="str">
        <f>IF($A175="","",$I175+$I175+4)</f>
        <v/>
      </c>
      <c r="O175" s="57" t="str">
        <f t="shared" ref="O175" si="600">IF($A175="","",$M175-1)</f>
        <v/>
      </c>
      <c r="P175" s="57" t="str">
        <f t="shared" ref="P175" si="601">IF($A175="","",$N175)</f>
        <v/>
      </c>
      <c r="Q175" s="57" t="str">
        <f t="shared" ref="Q175" si="602">IF($A175="","",$M175-1)</f>
        <v/>
      </c>
      <c r="R175" s="57" t="str">
        <f t="shared" ref="R175" si="603">IF($A175="","",$N175+1)</f>
        <v/>
      </c>
      <c r="S175" s="57" t="str">
        <f ca="1">IF(AND($B175&gt;=1,$B175&lt;=17),OFFSET(INDEX('1組'!$B$6:$E$39,MATCH($B175,'1組'!$B$6:$B$39,0),2),1,0),"")</f>
        <v/>
      </c>
      <c r="T175" s="57" t="str">
        <f>IF($A175="","",$I175+$I175+5)</f>
        <v/>
      </c>
      <c r="U175" s="57" t="str">
        <f>IF($A175="","",$B175+$B175+4)</f>
        <v/>
      </c>
      <c r="V175" s="57" t="str">
        <f t="shared" ref="V175" si="604">IF($A175="","",$T175-1)</f>
        <v/>
      </c>
      <c r="W175" s="57" t="str">
        <f t="shared" ref="W175" si="605">IF($A175="","",$U175)</f>
        <v/>
      </c>
      <c r="X175" s="57" t="str">
        <f t="shared" ref="X175" si="606">IF($A175="","",$T175-1)</f>
        <v/>
      </c>
      <c r="Y175" s="57" t="str">
        <f t="shared" ref="Y175" si="607">IF($A175="","",$U175+1)</f>
        <v/>
      </c>
      <c r="Z175" s="57" t="str">
        <f ca="1">IF(AND($I175&gt;=1,$I175&lt;=17),OFFSET(INDEX('1組'!$B$6:$E$39,MATCH($I175,'1組'!$B$6:$B$39,0),2),1,0),"")</f>
        <v/>
      </c>
      <c r="AA175" s="57"/>
      <c r="AB175" s="57"/>
    </row>
    <row r="176" spans="1:28">
      <c r="A176" s="62"/>
      <c r="B176" s="87"/>
      <c r="C176" s="63"/>
      <c r="D176" s="79"/>
      <c r="E176" s="80"/>
      <c r="F176" s="81"/>
      <c r="G176" s="80"/>
      <c r="H176" s="63"/>
      <c r="I176" s="63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</row>
    <row r="177" spans="1:28" ht="23.4">
      <c r="A177" s="67"/>
      <c r="B177" s="89"/>
      <c r="C177" s="69" t="str">
        <f>IF(AND($B177&gt;=1,$B177&lt;=17),INDEX('1組'!$B$6:$E$39,MATCH($B177,'1組'!$B$6:$B$39,0),4),"")</f>
        <v/>
      </c>
      <c r="D177" s="195"/>
      <c r="E177" s="196"/>
      <c r="F177" s="195"/>
      <c r="G177" s="196"/>
      <c r="H177" s="69" t="str">
        <f>IF(AND($I177&gt;=1,$I177&lt;=17),INDEX('1組'!$B$6:$E$39,MATCH($I177,'1組'!$B$6:$B$39,0),4),"")</f>
        <v/>
      </c>
      <c r="I177" s="65"/>
      <c r="M177" s="57" t="str">
        <f>IF($A177="","",$B177+$B177+5)</f>
        <v/>
      </c>
      <c r="N177" s="57" t="str">
        <f>IF($A177="","",$I177+$I177+4)</f>
        <v/>
      </c>
      <c r="O177" s="57" t="str">
        <f t="shared" ref="O177" si="608">IF($A177="","",$M177-1)</f>
        <v/>
      </c>
      <c r="P177" s="57" t="str">
        <f t="shared" ref="P177" si="609">IF($A177="","",$N177)</f>
        <v/>
      </c>
      <c r="Q177" s="57" t="str">
        <f t="shared" ref="Q177" si="610">IF($A177="","",$M177-1)</f>
        <v/>
      </c>
      <c r="R177" s="57" t="str">
        <f t="shared" ref="R177" si="611">IF($A177="","",$N177+1)</f>
        <v/>
      </c>
      <c r="S177" s="57" t="str">
        <f ca="1">IF(AND($B177&gt;=1,$B177&lt;=17),OFFSET(INDEX('1組'!$B$6:$E$39,MATCH($B177,'1組'!$B$6:$B$39,0),2),1,0),"")</f>
        <v/>
      </c>
      <c r="T177" s="57" t="str">
        <f>IF($A177="","",$I177+$I177+5)</f>
        <v/>
      </c>
      <c r="U177" s="57" t="str">
        <f>IF($A177="","",$B177+$B177+4)</f>
        <v/>
      </c>
      <c r="V177" s="57" t="str">
        <f t="shared" ref="V177" si="612">IF($A177="","",$T177-1)</f>
        <v/>
      </c>
      <c r="W177" s="57" t="str">
        <f t="shared" ref="W177" si="613">IF($A177="","",$U177)</f>
        <v/>
      </c>
      <c r="X177" s="57" t="str">
        <f t="shared" ref="X177" si="614">IF($A177="","",$T177-1)</f>
        <v/>
      </c>
      <c r="Y177" s="57" t="str">
        <f t="shared" ref="Y177" si="615">IF($A177="","",$U177+1)</f>
        <v/>
      </c>
      <c r="Z177" s="57" t="str">
        <f ca="1">IF(AND($I177&gt;=1,$I177&lt;=17),OFFSET(INDEX('1組'!$B$6:$E$39,MATCH($I177,'1組'!$B$6:$B$39,0),2),1,0),"")</f>
        <v/>
      </c>
      <c r="AA177" s="57"/>
      <c r="AB177" s="57"/>
    </row>
    <row r="178" spans="1:28">
      <c r="A178" s="62"/>
      <c r="B178" s="87"/>
      <c r="C178" s="63"/>
      <c r="D178" s="79"/>
      <c r="E178" s="80"/>
      <c r="F178" s="81"/>
      <c r="G178" s="80"/>
      <c r="H178" s="63"/>
      <c r="I178" s="63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</row>
    <row r="179" spans="1:28" ht="23.4">
      <c r="A179" s="67"/>
      <c r="B179" s="89"/>
      <c r="C179" s="69" t="str">
        <f>IF(AND($B179&gt;=1,$B179&lt;=17),INDEX('1組'!$B$6:$E$39,MATCH($B179,'1組'!$B$6:$B$39,0),4),"")</f>
        <v/>
      </c>
      <c r="D179" s="195"/>
      <c r="E179" s="196"/>
      <c r="F179" s="195"/>
      <c r="G179" s="196"/>
      <c r="H179" s="69" t="str">
        <f>IF(AND($I179&gt;=1,$I179&lt;=17),INDEX('1組'!$B$6:$E$39,MATCH($I179,'1組'!$B$6:$B$39,0),4),"")</f>
        <v/>
      </c>
      <c r="I179" s="65"/>
      <c r="M179" s="57" t="str">
        <f>IF($A179="","",$B179+$B179+5)</f>
        <v/>
      </c>
      <c r="N179" s="57" t="str">
        <f>IF($A179="","",$I179+$I179+4)</f>
        <v/>
      </c>
      <c r="O179" s="57" t="str">
        <f t="shared" ref="O179" si="616">IF($A179="","",$M179-1)</f>
        <v/>
      </c>
      <c r="P179" s="57" t="str">
        <f t="shared" ref="P179" si="617">IF($A179="","",$N179)</f>
        <v/>
      </c>
      <c r="Q179" s="57" t="str">
        <f t="shared" ref="Q179" si="618">IF($A179="","",$M179-1)</f>
        <v/>
      </c>
      <c r="R179" s="57" t="str">
        <f t="shared" ref="R179" si="619">IF($A179="","",$N179+1)</f>
        <v/>
      </c>
      <c r="S179" s="57" t="str">
        <f ca="1">IF(AND($B179&gt;=1,$B179&lt;=17),OFFSET(INDEX('1組'!$B$6:$E$39,MATCH($B179,'1組'!$B$6:$B$39,0),2),1,0),"")</f>
        <v/>
      </c>
      <c r="T179" s="57" t="str">
        <f>IF($A179="","",$I179+$I179+5)</f>
        <v/>
      </c>
      <c r="U179" s="57" t="str">
        <f>IF($A179="","",$B179+$B179+4)</f>
        <v/>
      </c>
      <c r="V179" s="57" t="str">
        <f t="shared" ref="V179" si="620">IF($A179="","",$T179-1)</f>
        <v/>
      </c>
      <c r="W179" s="57" t="str">
        <f t="shared" ref="W179" si="621">IF($A179="","",$U179)</f>
        <v/>
      </c>
      <c r="X179" s="57" t="str">
        <f t="shared" ref="X179" si="622">IF($A179="","",$T179-1)</f>
        <v/>
      </c>
      <c r="Y179" s="57" t="str">
        <f t="shared" ref="Y179" si="623">IF($A179="","",$U179+1)</f>
        <v/>
      </c>
      <c r="Z179" s="57" t="str">
        <f ca="1">IF(AND($I179&gt;=1,$I179&lt;=17),OFFSET(INDEX('1組'!$B$6:$E$39,MATCH($I179,'1組'!$B$6:$B$39,0),2),1,0),"")</f>
        <v/>
      </c>
      <c r="AA179" s="57"/>
      <c r="AB179" s="57"/>
    </row>
    <row r="180" spans="1:28">
      <c r="A180" s="62"/>
      <c r="B180" s="87"/>
      <c r="C180" s="63"/>
      <c r="D180" s="79"/>
      <c r="E180" s="80"/>
      <c r="F180" s="81"/>
      <c r="G180" s="80"/>
      <c r="H180" s="63"/>
      <c r="I180" s="63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</row>
    <row r="181" spans="1:28" ht="23.4">
      <c r="A181" s="67"/>
      <c r="B181" s="89"/>
      <c r="C181" s="69" t="str">
        <f>IF(AND($B181&gt;=1,$B181&lt;=17),INDEX('1組'!$B$6:$E$39,MATCH($B181,'1組'!$B$6:$B$39,0),4),"")</f>
        <v/>
      </c>
      <c r="D181" s="195"/>
      <c r="E181" s="196"/>
      <c r="F181" s="195"/>
      <c r="G181" s="196"/>
      <c r="H181" s="69" t="str">
        <f>IF(AND($I181&gt;=1,$I181&lt;=17),INDEX('1組'!$B$6:$E$39,MATCH($I181,'1組'!$B$6:$B$39,0),4),"")</f>
        <v/>
      </c>
      <c r="I181" s="65"/>
      <c r="M181" s="57" t="str">
        <f>IF($A181="","",$B181+$B181+5)</f>
        <v/>
      </c>
      <c r="N181" s="57" t="str">
        <f>IF($A181="","",$I181+$I181+4)</f>
        <v/>
      </c>
      <c r="O181" s="57" t="str">
        <f t="shared" ref="O181" si="624">IF($A181="","",$M181-1)</f>
        <v/>
      </c>
      <c r="P181" s="57" t="str">
        <f t="shared" ref="P181" si="625">IF($A181="","",$N181)</f>
        <v/>
      </c>
      <c r="Q181" s="57" t="str">
        <f t="shared" ref="Q181" si="626">IF($A181="","",$M181-1)</f>
        <v/>
      </c>
      <c r="R181" s="57" t="str">
        <f t="shared" ref="R181" si="627">IF($A181="","",$N181+1)</f>
        <v/>
      </c>
      <c r="S181" s="57" t="str">
        <f ca="1">IF(AND($B181&gt;=1,$B181&lt;=17),OFFSET(INDEX('1組'!$B$6:$E$39,MATCH($B181,'1組'!$B$6:$B$39,0),2),1,0),"")</f>
        <v/>
      </c>
      <c r="T181" s="57" t="str">
        <f>IF($A181="","",$I181+$I181+5)</f>
        <v/>
      </c>
      <c r="U181" s="57" t="str">
        <f>IF($A181="","",$B181+$B181+4)</f>
        <v/>
      </c>
      <c r="V181" s="57" t="str">
        <f t="shared" ref="V181" si="628">IF($A181="","",$T181-1)</f>
        <v/>
      </c>
      <c r="W181" s="57" t="str">
        <f t="shared" ref="W181" si="629">IF($A181="","",$U181)</f>
        <v/>
      </c>
      <c r="X181" s="57" t="str">
        <f t="shared" ref="X181" si="630">IF($A181="","",$T181-1)</f>
        <v/>
      </c>
      <c r="Y181" s="57" t="str">
        <f t="shared" ref="Y181" si="631">IF($A181="","",$U181+1)</f>
        <v/>
      </c>
      <c r="Z181" s="57" t="str">
        <f ca="1">IF(AND($I181&gt;=1,$I181&lt;=17),OFFSET(INDEX('1組'!$B$6:$E$39,MATCH($I181,'1組'!$B$6:$B$39,0),2),1,0),"")</f>
        <v/>
      </c>
      <c r="AA181" s="57"/>
      <c r="AB181" s="57"/>
    </row>
    <row r="182" spans="1:28">
      <c r="A182" s="62"/>
      <c r="B182" s="87"/>
      <c r="C182" s="63"/>
      <c r="D182" s="79"/>
      <c r="E182" s="80"/>
      <c r="F182" s="81"/>
      <c r="G182" s="80"/>
      <c r="H182" s="63"/>
      <c r="I182" s="63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</row>
    <row r="183" spans="1:28" ht="23.4">
      <c r="A183" s="67"/>
      <c r="B183" s="89"/>
      <c r="C183" s="69" t="str">
        <f>IF(AND($B183&gt;=1,$B183&lt;=17),INDEX('1組'!$B$6:$E$39,MATCH($B183,'1組'!$B$6:$B$39,0),4),"")</f>
        <v/>
      </c>
      <c r="D183" s="195"/>
      <c r="E183" s="196"/>
      <c r="F183" s="195"/>
      <c r="G183" s="196"/>
      <c r="H183" s="69" t="str">
        <f>IF(AND($I183&gt;=1,$I183&lt;=17),INDEX('1組'!$B$6:$E$39,MATCH($I183,'1組'!$B$6:$B$39,0),4),"")</f>
        <v/>
      </c>
      <c r="I183" s="65"/>
      <c r="M183" s="57" t="str">
        <f>IF($A183="","",$B183+$B183+5)</f>
        <v/>
      </c>
      <c r="N183" s="57" t="str">
        <f>IF($A183="","",$I183+$I183+4)</f>
        <v/>
      </c>
      <c r="O183" s="57" t="str">
        <f t="shared" ref="O183" si="632">IF($A183="","",$M183-1)</f>
        <v/>
      </c>
      <c r="P183" s="57" t="str">
        <f t="shared" ref="P183" si="633">IF($A183="","",$N183)</f>
        <v/>
      </c>
      <c r="Q183" s="57" t="str">
        <f t="shared" ref="Q183" si="634">IF($A183="","",$M183-1)</f>
        <v/>
      </c>
      <c r="R183" s="57" t="str">
        <f t="shared" ref="R183" si="635">IF($A183="","",$N183+1)</f>
        <v/>
      </c>
      <c r="S183" s="57" t="str">
        <f ca="1">IF(AND($B183&gt;=1,$B183&lt;=17),OFFSET(INDEX('1組'!$B$6:$E$39,MATCH($B183,'1組'!$B$6:$B$39,0),2),1,0),"")</f>
        <v/>
      </c>
      <c r="T183" s="57" t="str">
        <f>IF($A183="","",$I183+$I183+5)</f>
        <v/>
      </c>
      <c r="U183" s="57" t="str">
        <f>IF($A183="","",$B183+$B183+4)</f>
        <v/>
      </c>
      <c r="V183" s="57" t="str">
        <f t="shared" ref="V183" si="636">IF($A183="","",$T183-1)</f>
        <v/>
      </c>
      <c r="W183" s="57" t="str">
        <f t="shared" ref="W183" si="637">IF($A183="","",$U183)</f>
        <v/>
      </c>
      <c r="X183" s="57" t="str">
        <f t="shared" ref="X183" si="638">IF($A183="","",$T183-1)</f>
        <v/>
      </c>
      <c r="Y183" s="57" t="str">
        <f t="shared" ref="Y183" si="639">IF($A183="","",$U183+1)</f>
        <v/>
      </c>
      <c r="Z183" s="57" t="str">
        <f ca="1">IF(AND($I183&gt;=1,$I183&lt;=17),OFFSET(INDEX('1組'!$B$6:$E$39,MATCH($I183,'1組'!$B$6:$B$39,0),2),1,0),"")</f>
        <v/>
      </c>
      <c r="AA183" s="57"/>
      <c r="AB183" s="57"/>
    </row>
    <row r="184" spans="1:28">
      <c r="A184" s="62"/>
      <c r="B184" s="87"/>
      <c r="C184" s="63"/>
      <c r="D184" s="79"/>
      <c r="E184" s="80"/>
      <c r="F184" s="81"/>
      <c r="G184" s="80"/>
      <c r="H184" s="63"/>
      <c r="I184" s="63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</row>
    <row r="185" spans="1:28" ht="23.4">
      <c r="A185" s="67"/>
      <c r="B185" s="89"/>
      <c r="C185" s="69" t="str">
        <f>IF(AND($B185&gt;=1,$B185&lt;=17),INDEX('1組'!$B$6:$E$39,MATCH($B185,'1組'!$B$6:$B$39,0),4),"")</f>
        <v/>
      </c>
      <c r="D185" s="195"/>
      <c r="E185" s="196"/>
      <c r="F185" s="195"/>
      <c r="G185" s="196"/>
      <c r="H185" s="69" t="str">
        <f>IF(AND($I185&gt;=1,$I185&lt;=17),INDEX('1組'!$B$6:$E$39,MATCH($I185,'1組'!$B$6:$B$39,0),4),"")</f>
        <v/>
      </c>
      <c r="I185" s="65"/>
      <c r="M185" s="57" t="str">
        <f>IF($A185="","",$B185+$B185+5)</f>
        <v/>
      </c>
      <c r="N185" s="57" t="str">
        <f>IF($A185="","",$I185+$I185+4)</f>
        <v/>
      </c>
      <c r="O185" s="57" t="str">
        <f t="shared" ref="O185" si="640">IF($A185="","",$M185-1)</f>
        <v/>
      </c>
      <c r="P185" s="57" t="str">
        <f t="shared" ref="P185" si="641">IF($A185="","",$N185)</f>
        <v/>
      </c>
      <c r="Q185" s="57" t="str">
        <f t="shared" ref="Q185" si="642">IF($A185="","",$M185-1)</f>
        <v/>
      </c>
      <c r="R185" s="57" t="str">
        <f t="shared" ref="R185" si="643">IF($A185="","",$N185+1)</f>
        <v/>
      </c>
      <c r="S185" s="57" t="str">
        <f ca="1">IF(AND($B185&gt;=1,$B185&lt;=17),OFFSET(INDEX('1組'!$B$6:$E$39,MATCH($B185,'1組'!$B$6:$B$39,0),2),1,0),"")</f>
        <v/>
      </c>
      <c r="T185" s="57" t="str">
        <f>IF($A185="","",$I185+$I185+5)</f>
        <v/>
      </c>
      <c r="U185" s="57" t="str">
        <f>IF($A185="","",$B185+$B185+4)</f>
        <v/>
      </c>
      <c r="V185" s="57" t="str">
        <f t="shared" ref="V185" si="644">IF($A185="","",$T185-1)</f>
        <v/>
      </c>
      <c r="W185" s="57" t="str">
        <f t="shared" ref="W185" si="645">IF($A185="","",$U185)</f>
        <v/>
      </c>
      <c r="X185" s="57" t="str">
        <f t="shared" ref="X185" si="646">IF($A185="","",$T185-1)</f>
        <v/>
      </c>
      <c r="Y185" s="57" t="str">
        <f t="shared" ref="Y185" si="647">IF($A185="","",$U185+1)</f>
        <v/>
      </c>
      <c r="Z185" s="57" t="str">
        <f ca="1">IF(AND($I185&gt;=1,$I185&lt;=17),OFFSET(INDEX('1組'!$B$6:$E$39,MATCH($I185,'1組'!$B$6:$B$39,0),2),1,0),"")</f>
        <v/>
      </c>
      <c r="AA185" s="57"/>
      <c r="AB185" s="57"/>
    </row>
    <row r="186" spans="1:28">
      <c r="A186" s="62"/>
      <c r="B186" s="87"/>
      <c r="C186" s="63"/>
      <c r="D186" s="79"/>
      <c r="E186" s="80"/>
      <c r="F186" s="81"/>
      <c r="G186" s="80"/>
      <c r="H186" s="63"/>
      <c r="I186" s="63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</row>
    <row r="187" spans="1:28" ht="23.4">
      <c r="A187" s="67"/>
      <c r="B187" s="89"/>
      <c r="C187" s="69" t="str">
        <f>IF(AND($B187&gt;=1,$B187&lt;=17),INDEX('1組'!$B$6:$E$39,MATCH($B187,'1組'!$B$6:$B$39,0),4),"")</f>
        <v/>
      </c>
      <c r="D187" s="195"/>
      <c r="E187" s="196"/>
      <c r="F187" s="195"/>
      <c r="G187" s="196"/>
      <c r="H187" s="69" t="str">
        <f>IF(AND($I187&gt;=1,$I187&lt;=17),INDEX('1組'!$B$6:$E$39,MATCH($I187,'1組'!$B$6:$B$39,0),4),"")</f>
        <v/>
      </c>
      <c r="I187" s="65"/>
      <c r="M187" s="57" t="str">
        <f>IF($A187="","",$B187+$B187+5)</f>
        <v/>
      </c>
      <c r="N187" s="57" t="str">
        <f>IF($A187="","",$I187+$I187+4)</f>
        <v/>
      </c>
      <c r="O187" s="57" t="str">
        <f>IF($A187="","",$M187-1)</f>
        <v/>
      </c>
      <c r="P187" s="57" t="str">
        <f>IF($A187="","",$N187)</f>
        <v/>
      </c>
      <c r="Q187" s="57" t="str">
        <f>IF($A187="","",$M187-1)</f>
        <v/>
      </c>
      <c r="R187" s="57" t="str">
        <f>IF($A187="","",$N187+1)</f>
        <v/>
      </c>
      <c r="S187" s="57" t="str">
        <f ca="1">IF(AND($B187&gt;=1,$B187&lt;=17),OFFSET(INDEX('1組'!$B$6:$E$39,MATCH($B187,'1組'!$B$6:$B$39,0),2),1,0),"")</f>
        <v/>
      </c>
      <c r="T187" s="57" t="str">
        <f>IF($A187="","",$I187+$I187+5)</f>
        <v/>
      </c>
      <c r="U187" s="57" t="str">
        <f>IF($A187="","",$B187+$B187+4)</f>
        <v/>
      </c>
      <c r="V187" s="57" t="str">
        <f>IF($A187="","",$T187-1)</f>
        <v/>
      </c>
      <c r="W187" s="57" t="str">
        <f>IF($A187="","",$U187)</f>
        <v/>
      </c>
      <c r="X187" s="57" t="str">
        <f>IF($A187="","",$T187-1)</f>
        <v/>
      </c>
      <c r="Y187" s="57" t="str">
        <f>IF($A187="","",$U187+1)</f>
        <v/>
      </c>
      <c r="Z187" s="57" t="str">
        <f ca="1">IF(AND($I187&gt;=1,$I187&lt;=17),OFFSET(INDEX('1組'!$B$6:$E$39,MATCH($I187,'1組'!$B$6:$B$39,0),2),1,0),"")</f>
        <v/>
      </c>
      <c r="AA187" s="57"/>
      <c r="AB187" s="57"/>
    </row>
    <row r="188" spans="1:28">
      <c r="A188" s="62"/>
      <c r="B188" s="87"/>
      <c r="C188" s="63"/>
      <c r="D188" s="79"/>
      <c r="E188" s="80"/>
      <c r="F188" s="81"/>
      <c r="G188" s="80"/>
      <c r="H188" s="63"/>
      <c r="I188" s="63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</row>
    <row r="189" spans="1:28" ht="23.4">
      <c r="A189" s="67"/>
      <c r="B189" s="89"/>
      <c r="C189" s="69" t="str">
        <f>IF(AND($B189&gt;=1,$B189&lt;=17),INDEX('1組'!$B$6:$E$39,MATCH($B189,'1組'!$B$6:$B$39,0),4),"")</f>
        <v/>
      </c>
      <c r="D189" s="195"/>
      <c r="E189" s="196"/>
      <c r="F189" s="195"/>
      <c r="G189" s="196"/>
      <c r="H189" s="69" t="str">
        <f>IF(AND($I189&gt;=1,$I189&lt;=17),INDEX('1組'!$B$6:$E$39,MATCH($I189,'1組'!$B$6:$B$39,0),4),"")</f>
        <v/>
      </c>
      <c r="I189" s="65"/>
      <c r="M189" s="57" t="str">
        <f>IF($A189="","",$B189+$B189+5)</f>
        <v/>
      </c>
      <c r="N189" s="57" t="str">
        <f>IF($A189="","",$I189+$I189+4)</f>
        <v/>
      </c>
      <c r="O189" s="57" t="str">
        <f t="shared" ref="O189" si="648">IF($A189="","",$M189-1)</f>
        <v/>
      </c>
      <c r="P189" s="57" t="str">
        <f t="shared" ref="P189" si="649">IF($A189="","",$N189)</f>
        <v/>
      </c>
      <c r="Q189" s="57" t="str">
        <f t="shared" ref="Q189" si="650">IF($A189="","",$M189-1)</f>
        <v/>
      </c>
      <c r="R189" s="57" t="str">
        <f t="shared" ref="R189" si="651">IF($A189="","",$N189+1)</f>
        <v/>
      </c>
      <c r="S189" s="57" t="str">
        <f ca="1">IF(AND($B189&gt;=1,$B189&lt;=17),OFFSET(INDEX('1組'!$B$6:$E$39,MATCH($B189,'1組'!$B$6:$B$39,0),2),1,0),"")</f>
        <v/>
      </c>
      <c r="T189" s="57" t="str">
        <f>IF($A189="","",$I189+$I189+5)</f>
        <v/>
      </c>
      <c r="U189" s="57" t="str">
        <f>IF($A189="","",$B189+$B189+4)</f>
        <v/>
      </c>
      <c r="V189" s="57" t="str">
        <f t="shared" ref="V189" si="652">IF($A189="","",$T189-1)</f>
        <v/>
      </c>
      <c r="W189" s="57" t="str">
        <f t="shared" ref="W189" si="653">IF($A189="","",$U189)</f>
        <v/>
      </c>
      <c r="X189" s="57" t="str">
        <f t="shared" ref="X189" si="654">IF($A189="","",$T189-1)</f>
        <v/>
      </c>
      <c r="Y189" s="57" t="str">
        <f t="shared" ref="Y189" si="655">IF($A189="","",$U189+1)</f>
        <v/>
      </c>
      <c r="Z189" s="57" t="str">
        <f ca="1">IF(AND($I189&gt;=1,$I189&lt;=17),OFFSET(INDEX('1組'!$B$6:$E$39,MATCH($I189,'1組'!$B$6:$B$39,0),2),1,0),"")</f>
        <v/>
      </c>
      <c r="AA189" s="57"/>
      <c r="AB189" s="57"/>
    </row>
    <row r="190" spans="1:28">
      <c r="A190" s="62"/>
      <c r="B190" s="87"/>
      <c r="C190" s="63"/>
      <c r="D190" s="79"/>
      <c r="E190" s="80"/>
      <c r="F190" s="81"/>
      <c r="G190" s="80"/>
      <c r="H190" s="63"/>
      <c r="I190" s="63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</row>
    <row r="191" spans="1:28" ht="23.4">
      <c r="A191" s="67"/>
      <c r="B191" s="89"/>
      <c r="C191" s="69" t="str">
        <f>IF(AND($B191&gt;=1,$B191&lt;=17),INDEX('1組'!$B$6:$E$39,MATCH($B191,'1組'!$B$6:$B$39,0),4),"")</f>
        <v/>
      </c>
      <c r="D191" s="195"/>
      <c r="E191" s="196"/>
      <c r="F191" s="195"/>
      <c r="G191" s="196"/>
      <c r="H191" s="69" t="str">
        <f>IF(AND($I191&gt;=1,$I191&lt;=17),INDEX('1組'!$B$6:$E$39,MATCH($I191,'1組'!$B$6:$B$39,0),4),"")</f>
        <v/>
      </c>
      <c r="I191" s="65"/>
      <c r="M191" s="57" t="str">
        <f>IF($A191="","",$B191+$B191+5)</f>
        <v/>
      </c>
      <c r="N191" s="57" t="str">
        <f>IF($A191="","",$I191+$I191+4)</f>
        <v/>
      </c>
      <c r="O191" s="57" t="str">
        <f t="shared" ref="O191" si="656">IF($A191="","",$M191-1)</f>
        <v/>
      </c>
      <c r="P191" s="57" t="str">
        <f t="shared" ref="P191" si="657">IF($A191="","",$N191)</f>
        <v/>
      </c>
      <c r="Q191" s="57" t="str">
        <f t="shared" ref="Q191" si="658">IF($A191="","",$M191-1)</f>
        <v/>
      </c>
      <c r="R191" s="57" t="str">
        <f t="shared" ref="R191" si="659">IF($A191="","",$N191+1)</f>
        <v/>
      </c>
      <c r="S191" s="57" t="str">
        <f ca="1">IF(AND($B191&gt;=1,$B191&lt;=17),OFFSET(INDEX('1組'!$B$6:$E$39,MATCH($B191,'1組'!$B$6:$B$39,0),2),1,0),"")</f>
        <v/>
      </c>
      <c r="T191" s="57" t="str">
        <f>IF($A191="","",$I191+$I191+5)</f>
        <v/>
      </c>
      <c r="U191" s="57" t="str">
        <f>IF($A191="","",$B191+$B191+4)</f>
        <v/>
      </c>
      <c r="V191" s="57" t="str">
        <f t="shared" ref="V191" si="660">IF($A191="","",$T191-1)</f>
        <v/>
      </c>
      <c r="W191" s="57" t="str">
        <f t="shared" ref="W191" si="661">IF($A191="","",$U191)</f>
        <v/>
      </c>
      <c r="X191" s="57" t="str">
        <f t="shared" ref="X191" si="662">IF($A191="","",$T191-1)</f>
        <v/>
      </c>
      <c r="Y191" s="57" t="str">
        <f t="shared" ref="Y191" si="663">IF($A191="","",$U191+1)</f>
        <v/>
      </c>
      <c r="Z191" s="57" t="str">
        <f ca="1">IF(AND($I191&gt;=1,$I191&lt;=17),OFFSET(INDEX('1組'!$B$6:$E$39,MATCH($I191,'1組'!$B$6:$B$39,0),2),1,0),"")</f>
        <v/>
      </c>
      <c r="AA191" s="57"/>
      <c r="AB191" s="57"/>
    </row>
    <row r="192" spans="1:28">
      <c r="A192" s="62"/>
      <c r="B192" s="87"/>
      <c r="C192" s="63"/>
      <c r="D192" s="79"/>
      <c r="E192" s="80"/>
      <c r="F192" s="81"/>
      <c r="G192" s="80"/>
      <c r="H192" s="63"/>
      <c r="I192" s="63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</row>
    <row r="193" spans="1:28" ht="23.4">
      <c r="A193" s="67"/>
      <c r="B193" s="89"/>
      <c r="C193" s="69" t="str">
        <f>IF(AND($B193&gt;=1,$B193&lt;=17),INDEX('1組'!$B$6:$E$39,MATCH($B193,'1組'!$B$6:$B$39,0),4),"")</f>
        <v/>
      </c>
      <c r="D193" s="195"/>
      <c r="E193" s="196"/>
      <c r="F193" s="195"/>
      <c r="G193" s="196"/>
      <c r="H193" s="69" t="str">
        <f>IF(AND($I193&gt;=1,$I193&lt;=17),INDEX('1組'!$B$6:$E$39,MATCH($I193,'1組'!$B$6:$B$39,0),4),"")</f>
        <v/>
      </c>
      <c r="I193" s="65"/>
      <c r="M193" s="57" t="str">
        <f>IF($A193="","",$B193+$B193+5)</f>
        <v/>
      </c>
      <c r="N193" s="57" t="str">
        <f>IF($A193="","",$I193+$I193+4)</f>
        <v/>
      </c>
      <c r="O193" s="57" t="str">
        <f t="shared" ref="O193" si="664">IF($A193="","",$M193-1)</f>
        <v/>
      </c>
      <c r="P193" s="57" t="str">
        <f t="shared" ref="P193" si="665">IF($A193="","",$N193)</f>
        <v/>
      </c>
      <c r="Q193" s="57" t="str">
        <f t="shared" ref="Q193" si="666">IF($A193="","",$M193-1)</f>
        <v/>
      </c>
      <c r="R193" s="57" t="str">
        <f t="shared" ref="R193" si="667">IF($A193="","",$N193+1)</f>
        <v/>
      </c>
      <c r="S193" s="57" t="str">
        <f ca="1">IF(AND($B193&gt;=1,$B193&lt;=17),OFFSET(INDEX('1組'!$B$6:$E$39,MATCH($B193,'1組'!$B$6:$B$39,0),2),1,0),"")</f>
        <v/>
      </c>
      <c r="T193" s="57" t="str">
        <f>IF($A193="","",$I193+$I193+5)</f>
        <v/>
      </c>
      <c r="U193" s="57" t="str">
        <f>IF($A193="","",$B193+$B193+4)</f>
        <v/>
      </c>
      <c r="V193" s="57" t="str">
        <f t="shared" ref="V193" si="668">IF($A193="","",$T193-1)</f>
        <v/>
      </c>
      <c r="W193" s="57" t="str">
        <f t="shared" ref="W193" si="669">IF($A193="","",$U193)</f>
        <v/>
      </c>
      <c r="X193" s="57" t="str">
        <f t="shared" ref="X193" si="670">IF($A193="","",$T193-1)</f>
        <v/>
      </c>
      <c r="Y193" s="57" t="str">
        <f t="shared" ref="Y193" si="671">IF($A193="","",$U193+1)</f>
        <v/>
      </c>
      <c r="Z193" s="57" t="str">
        <f ca="1">IF(AND($I193&gt;=1,$I193&lt;=17),OFFSET(INDEX('1組'!$B$6:$E$39,MATCH($I193,'1組'!$B$6:$B$39,0),2),1,0),"")</f>
        <v/>
      </c>
      <c r="AA193" s="57"/>
      <c r="AB193" s="57"/>
    </row>
    <row r="194" spans="1:28" ht="16.2">
      <c r="A194" s="68"/>
      <c r="B194" s="87"/>
      <c r="C194" s="63"/>
      <c r="D194" s="79"/>
      <c r="E194" s="80"/>
      <c r="F194" s="81"/>
      <c r="G194" s="80"/>
      <c r="H194" s="63"/>
      <c r="I194" s="63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</row>
    <row r="195" spans="1:28" ht="23.4">
      <c r="A195" s="67"/>
      <c r="B195" s="89"/>
      <c r="C195" s="69" t="str">
        <f>IF(AND($B195&gt;=1,$B195&lt;=17),INDEX('1組'!$B$6:$E$39,MATCH($B195,'1組'!$B$6:$B$39,0),4),"")</f>
        <v/>
      </c>
      <c r="D195" s="195"/>
      <c r="E195" s="196"/>
      <c r="F195" s="195"/>
      <c r="G195" s="196"/>
      <c r="H195" s="69" t="str">
        <f>IF(AND($I195&gt;=1,$I195&lt;=17),INDEX('1組'!$B$6:$E$39,MATCH($I195,'1組'!$B$6:$B$39,0),4),"")</f>
        <v/>
      </c>
      <c r="I195" s="65"/>
      <c r="M195" s="57" t="str">
        <f>IF($A195="","",$B195+$B195+5)</f>
        <v/>
      </c>
      <c r="N195" s="57" t="str">
        <f>IF($A195="","",$I195+$I195+4)</f>
        <v/>
      </c>
      <c r="O195" s="57" t="str">
        <f t="shared" ref="O195" si="672">IF($A195="","",$M195-1)</f>
        <v/>
      </c>
      <c r="P195" s="57" t="str">
        <f t="shared" ref="P195" si="673">IF($A195="","",$N195)</f>
        <v/>
      </c>
      <c r="Q195" s="57" t="str">
        <f t="shared" ref="Q195" si="674">IF($A195="","",$M195-1)</f>
        <v/>
      </c>
      <c r="R195" s="57" t="str">
        <f t="shared" ref="R195" si="675">IF($A195="","",$N195+1)</f>
        <v/>
      </c>
      <c r="S195" s="57" t="str">
        <f ca="1">IF(AND($B195&gt;=1,$B195&lt;=17),OFFSET(INDEX('1組'!$B$6:$E$39,MATCH($B195,'1組'!$B$6:$B$39,0),2),1,0),"")</f>
        <v/>
      </c>
      <c r="T195" s="57" t="str">
        <f>IF($A195="","",$I195+$I195+5)</f>
        <v/>
      </c>
      <c r="U195" s="57" t="str">
        <f>IF($A195="","",$B195+$B195+4)</f>
        <v/>
      </c>
      <c r="V195" s="57" t="str">
        <f t="shared" ref="V195" si="676">IF($A195="","",$T195-1)</f>
        <v/>
      </c>
      <c r="W195" s="57" t="str">
        <f t="shared" ref="W195" si="677">IF($A195="","",$U195)</f>
        <v/>
      </c>
      <c r="X195" s="57" t="str">
        <f t="shared" ref="X195" si="678">IF($A195="","",$T195-1)</f>
        <v/>
      </c>
      <c r="Y195" s="57" t="str">
        <f t="shared" ref="Y195" si="679">IF($A195="","",$U195+1)</f>
        <v/>
      </c>
      <c r="Z195" s="57" t="str">
        <f ca="1">IF(AND($I195&gt;=1,$I195&lt;=17),OFFSET(INDEX('1組'!$B$6:$E$39,MATCH($I195,'1組'!$B$6:$B$39,0),2),1,0),"")</f>
        <v/>
      </c>
      <c r="AA195" s="57"/>
      <c r="AB195" s="57"/>
    </row>
    <row r="196" spans="1:28">
      <c r="A196" s="62"/>
      <c r="B196" s="87"/>
      <c r="C196" s="63"/>
      <c r="D196" s="79"/>
      <c r="E196" s="80"/>
      <c r="F196" s="81"/>
      <c r="G196" s="80"/>
      <c r="H196" s="63"/>
      <c r="I196" s="63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</row>
    <row r="197" spans="1:28" ht="23.4">
      <c r="A197" s="67"/>
      <c r="B197" s="89"/>
      <c r="C197" s="69" t="str">
        <f>IF(AND($B197&gt;=1,$B197&lt;=17),INDEX('1組'!$B$6:$E$39,MATCH($B197,'1組'!$B$6:$B$39,0),4),"")</f>
        <v/>
      </c>
      <c r="D197" s="195"/>
      <c r="E197" s="196"/>
      <c r="F197" s="195"/>
      <c r="G197" s="196"/>
      <c r="H197" s="69" t="str">
        <f>IF(AND($I197&gt;=1,$I197&lt;=17),INDEX('1組'!$B$6:$E$39,MATCH($I197,'1組'!$B$6:$B$39,0),4),"")</f>
        <v/>
      </c>
      <c r="I197" s="65"/>
      <c r="M197" s="57" t="str">
        <f>IF($A197="","",$B197+$B197+5)</f>
        <v/>
      </c>
      <c r="N197" s="57" t="str">
        <f>IF($A197="","",$I197+$I197+4)</f>
        <v/>
      </c>
      <c r="O197" s="57" t="str">
        <f t="shared" ref="O197" si="680">IF($A197="","",$M197-1)</f>
        <v/>
      </c>
      <c r="P197" s="57" t="str">
        <f t="shared" ref="P197" si="681">IF($A197="","",$N197)</f>
        <v/>
      </c>
      <c r="Q197" s="57" t="str">
        <f t="shared" ref="Q197" si="682">IF($A197="","",$M197-1)</f>
        <v/>
      </c>
      <c r="R197" s="57" t="str">
        <f t="shared" ref="R197" si="683">IF($A197="","",$N197+1)</f>
        <v/>
      </c>
      <c r="S197" s="57" t="str">
        <f ca="1">IF(AND($B197&gt;=1,$B197&lt;=17),OFFSET(INDEX('1組'!$B$6:$E$39,MATCH($B197,'1組'!$B$6:$B$39,0),2),1,0),"")</f>
        <v/>
      </c>
      <c r="T197" s="57" t="str">
        <f>IF($A197="","",$I197+$I197+5)</f>
        <v/>
      </c>
      <c r="U197" s="57" t="str">
        <f>IF($A197="","",$B197+$B197+4)</f>
        <v/>
      </c>
      <c r="V197" s="57" t="str">
        <f t="shared" ref="V197" si="684">IF($A197="","",$T197-1)</f>
        <v/>
      </c>
      <c r="W197" s="57" t="str">
        <f t="shared" ref="W197" si="685">IF($A197="","",$U197)</f>
        <v/>
      </c>
      <c r="X197" s="57" t="str">
        <f t="shared" ref="X197" si="686">IF($A197="","",$T197-1)</f>
        <v/>
      </c>
      <c r="Y197" s="57" t="str">
        <f t="shared" ref="Y197" si="687">IF($A197="","",$U197+1)</f>
        <v/>
      </c>
      <c r="Z197" s="57" t="str">
        <f ca="1">IF(AND($I197&gt;=1,$I197&lt;=17),OFFSET(INDEX('1組'!$B$6:$E$39,MATCH($I197,'1組'!$B$6:$B$39,0),2),1,0),"")</f>
        <v/>
      </c>
      <c r="AA197" s="57"/>
      <c r="AB197" s="57"/>
    </row>
    <row r="198" spans="1:28">
      <c r="A198" s="62"/>
      <c r="B198" s="87"/>
      <c r="C198" s="63"/>
      <c r="D198" s="79"/>
      <c r="E198" s="80"/>
      <c r="F198" s="81"/>
      <c r="G198" s="80"/>
      <c r="H198" s="63"/>
      <c r="I198" s="63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</row>
    <row r="199" spans="1:28" ht="23.4">
      <c r="A199" s="67"/>
      <c r="B199" s="89"/>
      <c r="C199" s="69" t="str">
        <f>IF(AND($B199&gt;=1,$B199&lt;=17),INDEX('1組'!$B$6:$E$39,MATCH($B199,'1組'!$B$6:$B$39,0),4),"")</f>
        <v/>
      </c>
      <c r="D199" s="195"/>
      <c r="E199" s="196"/>
      <c r="F199" s="195"/>
      <c r="G199" s="196"/>
      <c r="H199" s="69" t="str">
        <f>IF(AND($I199&gt;=1,$I199&lt;=17),INDEX('1組'!$B$6:$E$39,MATCH($I199,'1組'!$B$6:$B$39,0),4),"")</f>
        <v/>
      </c>
      <c r="I199" s="65"/>
      <c r="M199" s="57" t="str">
        <f>IF($A199="","",$B199+$B199+5)</f>
        <v/>
      </c>
      <c r="N199" s="57" t="str">
        <f>IF($A199="","",$I199+$I199+4)</f>
        <v/>
      </c>
      <c r="O199" s="57" t="str">
        <f t="shared" ref="O199" si="688">IF($A199="","",$M199-1)</f>
        <v/>
      </c>
      <c r="P199" s="57" t="str">
        <f t="shared" ref="P199" si="689">IF($A199="","",$N199)</f>
        <v/>
      </c>
      <c r="Q199" s="57" t="str">
        <f t="shared" ref="Q199" si="690">IF($A199="","",$M199-1)</f>
        <v/>
      </c>
      <c r="R199" s="57" t="str">
        <f t="shared" ref="R199" si="691">IF($A199="","",$N199+1)</f>
        <v/>
      </c>
      <c r="S199" s="57" t="str">
        <f ca="1">IF(AND($B199&gt;=1,$B199&lt;=17),OFFSET(INDEX('1組'!$B$6:$E$39,MATCH($B199,'1組'!$B$6:$B$39,0),2),1,0),"")</f>
        <v/>
      </c>
      <c r="T199" s="57" t="str">
        <f>IF($A199="","",$I199+$I199+5)</f>
        <v/>
      </c>
      <c r="U199" s="57" t="str">
        <f>IF($A199="","",$B199+$B199+4)</f>
        <v/>
      </c>
      <c r="V199" s="57" t="str">
        <f t="shared" ref="V199" si="692">IF($A199="","",$T199-1)</f>
        <v/>
      </c>
      <c r="W199" s="57" t="str">
        <f t="shared" ref="W199" si="693">IF($A199="","",$U199)</f>
        <v/>
      </c>
      <c r="X199" s="57" t="str">
        <f t="shared" ref="X199" si="694">IF($A199="","",$T199-1)</f>
        <v/>
      </c>
      <c r="Y199" s="57" t="str">
        <f t="shared" ref="Y199" si="695">IF($A199="","",$U199+1)</f>
        <v/>
      </c>
      <c r="Z199" s="57" t="str">
        <f ca="1">IF(AND($I199&gt;=1,$I199&lt;=17),OFFSET(INDEX('1組'!$B$6:$E$39,MATCH($I199,'1組'!$B$6:$B$39,0),2),1,0),"")</f>
        <v/>
      </c>
      <c r="AA199" s="57"/>
      <c r="AB199" s="57"/>
    </row>
    <row r="200" spans="1:28">
      <c r="A200" s="62"/>
      <c r="B200" s="87"/>
      <c r="C200" s="63"/>
      <c r="D200" s="79"/>
      <c r="E200" s="80"/>
      <c r="F200" s="81"/>
      <c r="G200" s="80"/>
      <c r="H200" s="63"/>
      <c r="I200" s="63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</row>
    <row r="201" spans="1:28" ht="23.4">
      <c r="A201" s="67"/>
      <c r="B201" s="89"/>
      <c r="C201" s="69" t="str">
        <f>IF(AND($B201&gt;=1,$B201&lt;=17),INDEX('1組'!$B$6:$E$39,MATCH($B201,'1組'!$B$6:$B$39,0),4),"")</f>
        <v/>
      </c>
      <c r="D201" s="195"/>
      <c r="E201" s="196"/>
      <c r="F201" s="195"/>
      <c r="G201" s="196"/>
      <c r="H201" s="69" t="str">
        <f>IF(AND($I201&gt;=1,$I201&lt;=17),INDEX('1組'!$B$6:$E$39,MATCH($I201,'1組'!$B$6:$B$39,0),4),"")</f>
        <v/>
      </c>
      <c r="I201" s="65"/>
      <c r="M201" s="57" t="str">
        <f>IF($A201="","",$B201+$B201+5)</f>
        <v/>
      </c>
      <c r="N201" s="57" t="str">
        <f>IF($A201="","",$I201+$I201+4)</f>
        <v/>
      </c>
      <c r="O201" s="57" t="str">
        <f t="shared" ref="O201" si="696">IF($A201="","",$M201-1)</f>
        <v/>
      </c>
      <c r="P201" s="57" t="str">
        <f t="shared" ref="P201" si="697">IF($A201="","",$N201)</f>
        <v/>
      </c>
      <c r="Q201" s="57" t="str">
        <f t="shared" ref="Q201" si="698">IF($A201="","",$M201-1)</f>
        <v/>
      </c>
      <c r="R201" s="57" t="str">
        <f t="shared" ref="R201" si="699">IF($A201="","",$N201+1)</f>
        <v/>
      </c>
      <c r="S201" s="57" t="str">
        <f ca="1">IF(AND($B201&gt;=1,$B201&lt;=17),OFFSET(INDEX('1組'!$B$6:$E$39,MATCH($B201,'1組'!$B$6:$B$39,0),2),1,0),"")</f>
        <v/>
      </c>
      <c r="T201" s="57" t="str">
        <f>IF($A201="","",$I201+$I201+5)</f>
        <v/>
      </c>
      <c r="U201" s="57" t="str">
        <f>IF($A201="","",$B201+$B201+4)</f>
        <v/>
      </c>
      <c r="V201" s="57" t="str">
        <f t="shared" ref="V201" si="700">IF($A201="","",$T201-1)</f>
        <v/>
      </c>
      <c r="W201" s="57" t="str">
        <f t="shared" ref="W201" si="701">IF($A201="","",$U201)</f>
        <v/>
      </c>
      <c r="X201" s="57" t="str">
        <f t="shared" ref="X201" si="702">IF($A201="","",$T201-1)</f>
        <v/>
      </c>
      <c r="Y201" s="57" t="str">
        <f t="shared" ref="Y201" si="703">IF($A201="","",$U201+1)</f>
        <v/>
      </c>
      <c r="Z201" s="57" t="str">
        <f ca="1">IF(AND($I201&gt;=1,$I201&lt;=17),OFFSET(INDEX('1組'!$B$6:$E$39,MATCH($I201,'1組'!$B$6:$B$39,0),2),1,0),"")</f>
        <v/>
      </c>
      <c r="AA201" s="57"/>
      <c r="AB201" s="57"/>
    </row>
    <row r="202" spans="1:28">
      <c r="A202" s="62"/>
      <c r="B202" s="87"/>
      <c r="C202" s="63"/>
      <c r="D202" s="79"/>
      <c r="E202" s="80"/>
      <c r="F202" s="81"/>
      <c r="G202" s="80"/>
      <c r="H202" s="63"/>
      <c r="I202" s="63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</row>
    <row r="203" spans="1:28" ht="23.4">
      <c r="A203" s="67"/>
      <c r="B203" s="89"/>
      <c r="C203" s="69" t="str">
        <f>IF(AND($B203&gt;=1,$B203&lt;=17),INDEX('1組'!$B$6:$E$39,MATCH($B203,'1組'!$B$6:$B$39,0),4),"")</f>
        <v/>
      </c>
      <c r="D203" s="195"/>
      <c r="E203" s="196"/>
      <c r="F203" s="195"/>
      <c r="G203" s="196"/>
      <c r="H203" s="69" t="str">
        <f>IF(AND($I203&gt;=1,$I203&lt;=17),INDEX('1組'!$B$6:$E$39,MATCH($I203,'1組'!$B$6:$B$39,0),4),"")</f>
        <v/>
      </c>
      <c r="I203" s="65"/>
      <c r="M203" s="57" t="str">
        <f>IF($A203="","",$B203+$B203+5)</f>
        <v/>
      </c>
      <c r="N203" s="57" t="str">
        <f>IF($A203="","",$I203+$I203+4)</f>
        <v/>
      </c>
      <c r="O203" s="57" t="str">
        <f t="shared" ref="O203" si="704">IF($A203="","",$M203-1)</f>
        <v/>
      </c>
      <c r="P203" s="57" t="str">
        <f t="shared" ref="P203" si="705">IF($A203="","",$N203)</f>
        <v/>
      </c>
      <c r="Q203" s="57" t="str">
        <f t="shared" ref="Q203" si="706">IF($A203="","",$M203-1)</f>
        <v/>
      </c>
      <c r="R203" s="57" t="str">
        <f t="shared" ref="R203" si="707">IF($A203="","",$N203+1)</f>
        <v/>
      </c>
      <c r="S203" s="57" t="str">
        <f ca="1">IF(AND($B203&gt;=1,$B203&lt;=17),OFFSET(INDEX('1組'!$B$6:$E$39,MATCH($B203,'1組'!$B$6:$B$39,0),2),1,0),"")</f>
        <v/>
      </c>
      <c r="T203" s="57" t="str">
        <f>IF($A203="","",$I203+$I203+5)</f>
        <v/>
      </c>
      <c r="U203" s="57" t="str">
        <f>IF($A203="","",$B203+$B203+4)</f>
        <v/>
      </c>
      <c r="V203" s="57" t="str">
        <f t="shared" ref="V203" si="708">IF($A203="","",$T203-1)</f>
        <v/>
      </c>
      <c r="W203" s="57" t="str">
        <f t="shared" ref="W203" si="709">IF($A203="","",$U203)</f>
        <v/>
      </c>
      <c r="X203" s="57" t="str">
        <f t="shared" ref="X203" si="710">IF($A203="","",$T203-1)</f>
        <v/>
      </c>
      <c r="Y203" s="57" t="str">
        <f t="shared" ref="Y203" si="711">IF($A203="","",$U203+1)</f>
        <v/>
      </c>
      <c r="Z203" s="57" t="str">
        <f ca="1">IF(AND($I203&gt;=1,$I203&lt;=17),OFFSET(INDEX('1組'!$B$6:$E$39,MATCH($I203,'1組'!$B$6:$B$39,0),2),1,0),"")</f>
        <v/>
      </c>
      <c r="AA203" s="57"/>
      <c r="AB203" s="57"/>
    </row>
    <row r="204" spans="1:28">
      <c r="A204" s="62"/>
      <c r="B204" s="87"/>
      <c r="C204" s="63"/>
      <c r="D204" s="79"/>
      <c r="E204" s="80"/>
      <c r="F204" s="81"/>
      <c r="G204" s="80"/>
      <c r="H204" s="63"/>
      <c r="I204" s="63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</row>
    <row r="205" spans="1:28" ht="23.4">
      <c r="A205" s="67"/>
      <c r="B205" s="89"/>
      <c r="C205" s="69" t="str">
        <f>IF(AND($B205&gt;=1,$B205&lt;=17),INDEX('1組'!$B$6:$E$39,MATCH($B205,'1組'!$B$6:$B$39,0),4),"")</f>
        <v/>
      </c>
      <c r="D205" s="195"/>
      <c r="E205" s="196"/>
      <c r="F205" s="195"/>
      <c r="G205" s="196"/>
      <c r="H205" s="69" t="str">
        <f>IF(AND($I205&gt;=1,$I205&lt;=17),INDEX('1組'!$B$6:$E$39,MATCH($I205,'1組'!$B$6:$B$39,0),4),"")</f>
        <v/>
      </c>
      <c r="I205" s="65"/>
      <c r="M205" s="57" t="str">
        <f>IF($A205="","",$B205+$B205+5)</f>
        <v/>
      </c>
      <c r="N205" s="57" t="str">
        <f>IF($A205="","",$I205+$I205+4)</f>
        <v/>
      </c>
      <c r="O205" s="57" t="str">
        <f t="shared" ref="O205" si="712">IF($A205="","",$M205-1)</f>
        <v/>
      </c>
      <c r="P205" s="57" t="str">
        <f t="shared" ref="P205" si="713">IF($A205="","",$N205)</f>
        <v/>
      </c>
      <c r="Q205" s="57" t="str">
        <f t="shared" ref="Q205" si="714">IF($A205="","",$M205-1)</f>
        <v/>
      </c>
      <c r="R205" s="57" t="str">
        <f t="shared" ref="R205" si="715">IF($A205="","",$N205+1)</f>
        <v/>
      </c>
      <c r="S205" s="57" t="str">
        <f ca="1">IF(AND($B205&gt;=1,$B205&lt;=17),OFFSET(INDEX('1組'!$B$6:$E$39,MATCH($B205,'1組'!$B$6:$B$39,0),2),1,0),"")</f>
        <v/>
      </c>
      <c r="T205" s="57" t="str">
        <f>IF($A205="","",$I205+$I205+5)</f>
        <v/>
      </c>
      <c r="U205" s="57" t="str">
        <f>IF($A205="","",$B205+$B205+4)</f>
        <v/>
      </c>
      <c r="V205" s="57" t="str">
        <f t="shared" ref="V205" si="716">IF($A205="","",$T205-1)</f>
        <v/>
      </c>
      <c r="W205" s="57" t="str">
        <f t="shared" ref="W205" si="717">IF($A205="","",$U205)</f>
        <v/>
      </c>
      <c r="X205" s="57" t="str">
        <f t="shared" ref="X205" si="718">IF($A205="","",$T205-1)</f>
        <v/>
      </c>
      <c r="Y205" s="57" t="str">
        <f t="shared" ref="Y205" si="719">IF($A205="","",$U205+1)</f>
        <v/>
      </c>
      <c r="Z205" s="57" t="str">
        <f ca="1">IF(AND($I205&gt;=1,$I205&lt;=17),OFFSET(INDEX('1組'!$B$6:$E$39,MATCH($I205,'1組'!$B$6:$B$39,0),2),1,0),"")</f>
        <v/>
      </c>
      <c r="AA205" s="57"/>
      <c r="AB205" s="57"/>
    </row>
    <row r="206" spans="1:28">
      <c r="A206" s="62"/>
      <c r="B206" s="87"/>
      <c r="C206" s="63"/>
      <c r="D206" s="79"/>
      <c r="E206" s="80"/>
      <c r="F206" s="81"/>
      <c r="G206" s="80"/>
      <c r="H206" s="63"/>
      <c r="I206" s="63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</row>
    <row r="207" spans="1:28" ht="23.4">
      <c r="A207" s="67"/>
      <c r="B207" s="89"/>
      <c r="C207" s="69" t="str">
        <f>IF(AND($B207&gt;=1,$B207&lt;=17),INDEX('1組'!$B$6:$E$39,MATCH($B207,'1組'!$B$6:$B$39,0),4),"")</f>
        <v/>
      </c>
      <c r="D207" s="195"/>
      <c r="E207" s="196"/>
      <c r="F207" s="195"/>
      <c r="G207" s="196"/>
      <c r="H207" s="69" t="str">
        <f>IF(AND($I207&gt;=1,$I207&lt;=17),INDEX('1組'!$B$6:$E$39,MATCH($I207,'1組'!$B$6:$B$39,0),4),"")</f>
        <v/>
      </c>
      <c r="I207" s="65"/>
      <c r="M207" s="57" t="str">
        <f>IF($A207="","",$B207+$B207+5)</f>
        <v/>
      </c>
      <c r="N207" s="57" t="str">
        <f>IF($A207="","",$I207+$I207+4)</f>
        <v/>
      </c>
      <c r="O207" s="57" t="str">
        <f>IF($A207="","",$M207-1)</f>
        <v/>
      </c>
      <c r="P207" s="57" t="str">
        <f>IF($A207="","",$N207)</f>
        <v/>
      </c>
      <c r="Q207" s="57" t="str">
        <f>IF($A207="","",$M207-1)</f>
        <v/>
      </c>
      <c r="R207" s="57" t="str">
        <f>IF($A207="","",$N207+1)</f>
        <v/>
      </c>
      <c r="S207" s="57" t="str">
        <f ca="1">IF(AND($B207&gt;=1,$B207&lt;=17),OFFSET(INDEX('1組'!$B$6:$E$39,MATCH($B207,'1組'!$B$6:$B$39,0),2),1,0),"")</f>
        <v/>
      </c>
      <c r="T207" s="57" t="str">
        <f>IF($A207="","",$I207+$I207+5)</f>
        <v/>
      </c>
      <c r="U207" s="57" t="str">
        <f>IF($A207="","",$B207+$B207+4)</f>
        <v/>
      </c>
      <c r="V207" s="57" t="str">
        <f>IF($A207="","",$T207-1)</f>
        <v/>
      </c>
      <c r="W207" s="57" t="str">
        <f>IF($A207="","",$U207)</f>
        <v/>
      </c>
      <c r="X207" s="57" t="str">
        <f>IF($A207="","",$T207-1)</f>
        <v/>
      </c>
      <c r="Y207" s="57" t="str">
        <f>IF($A207="","",$U207+1)</f>
        <v/>
      </c>
      <c r="Z207" s="57" t="str">
        <f ca="1">IF(AND($I207&gt;=1,$I207&lt;=17),OFFSET(INDEX('1組'!$B$6:$E$39,MATCH($I207,'1組'!$B$6:$B$39,0),2),1,0),"")</f>
        <v/>
      </c>
      <c r="AA207" s="57"/>
      <c r="AB207" s="57"/>
    </row>
    <row r="208" spans="1:28">
      <c r="A208" s="62"/>
      <c r="B208" s="87"/>
      <c r="C208" s="63"/>
      <c r="D208" s="79"/>
      <c r="E208" s="80"/>
      <c r="F208" s="81"/>
      <c r="G208" s="80"/>
      <c r="H208" s="63"/>
      <c r="I208" s="63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</row>
    <row r="209" spans="1:28" ht="23.4">
      <c r="A209" s="67"/>
      <c r="B209" s="89"/>
      <c r="C209" s="69" t="str">
        <f>IF(AND($B209&gt;=1,$B209&lt;=17),INDEX('1組'!$B$6:$E$39,MATCH($B209,'1組'!$B$6:$B$39,0),4),"")</f>
        <v/>
      </c>
      <c r="D209" s="195"/>
      <c r="E209" s="196"/>
      <c r="F209" s="195"/>
      <c r="G209" s="196"/>
      <c r="H209" s="69" t="str">
        <f>IF(AND($I209&gt;=1,$I209&lt;=17),INDEX('1組'!$B$6:$E$39,MATCH($I209,'1組'!$B$6:$B$39,0),4),"")</f>
        <v/>
      </c>
      <c r="I209" s="65"/>
      <c r="M209" s="57" t="str">
        <f>IF($A209="","",$B209+$B209+5)</f>
        <v/>
      </c>
      <c r="N209" s="57" t="str">
        <f>IF($A209="","",$I209+$I209+4)</f>
        <v/>
      </c>
      <c r="O209" s="57" t="str">
        <f t="shared" ref="O209" si="720">IF($A209="","",$M209-1)</f>
        <v/>
      </c>
      <c r="P209" s="57" t="str">
        <f t="shared" ref="P209" si="721">IF($A209="","",$N209)</f>
        <v/>
      </c>
      <c r="Q209" s="57" t="str">
        <f t="shared" ref="Q209" si="722">IF($A209="","",$M209-1)</f>
        <v/>
      </c>
      <c r="R209" s="57" t="str">
        <f t="shared" ref="R209" si="723">IF($A209="","",$N209+1)</f>
        <v/>
      </c>
      <c r="S209" s="57" t="str">
        <f ca="1">IF(AND($B209&gt;=1,$B209&lt;=17),OFFSET(INDEX('1組'!$B$6:$E$39,MATCH($B209,'1組'!$B$6:$B$39,0),2),1,0),"")</f>
        <v/>
      </c>
      <c r="T209" s="57" t="str">
        <f>IF($A209="","",$I209+$I209+5)</f>
        <v/>
      </c>
      <c r="U209" s="57" t="str">
        <f>IF($A209="","",$B209+$B209+4)</f>
        <v/>
      </c>
      <c r="V209" s="57" t="str">
        <f t="shared" ref="V209" si="724">IF($A209="","",$T209-1)</f>
        <v/>
      </c>
      <c r="W209" s="57" t="str">
        <f t="shared" ref="W209" si="725">IF($A209="","",$U209)</f>
        <v/>
      </c>
      <c r="X209" s="57" t="str">
        <f t="shared" ref="X209" si="726">IF($A209="","",$T209-1)</f>
        <v/>
      </c>
      <c r="Y209" s="57" t="str">
        <f t="shared" ref="Y209" si="727">IF($A209="","",$U209+1)</f>
        <v/>
      </c>
      <c r="Z209" s="57" t="str">
        <f ca="1">IF(AND($I209&gt;=1,$I209&lt;=17),OFFSET(INDEX('1組'!$B$6:$E$39,MATCH($I209,'1組'!$B$6:$B$39,0),2),1,0),"")</f>
        <v/>
      </c>
      <c r="AA209" s="57"/>
      <c r="AB209" s="57"/>
    </row>
    <row r="210" spans="1:28">
      <c r="A210" s="62"/>
      <c r="B210" s="87"/>
      <c r="C210" s="63"/>
      <c r="D210" s="79"/>
      <c r="E210" s="80"/>
      <c r="F210" s="81"/>
      <c r="G210" s="80"/>
      <c r="H210" s="63"/>
      <c r="I210" s="63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</row>
    <row r="211" spans="1:28" ht="23.4">
      <c r="A211" s="67"/>
      <c r="B211" s="89"/>
      <c r="C211" s="69" t="str">
        <f>IF(AND($B211&gt;=1,$B211&lt;=17),INDEX('1組'!$B$6:$E$39,MATCH($B211,'1組'!$B$6:$B$39,0),4),"")</f>
        <v/>
      </c>
      <c r="D211" s="195"/>
      <c r="E211" s="196"/>
      <c r="F211" s="195"/>
      <c r="G211" s="196"/>
      <c r="H211" s="69" t="str">
        <f>IF(AND($I211&gt;=1,$I211&lt;=17),INDEX('1組'!$B$6:$E$39,MATCH($I211,'1組'!$B$6:$B$39,0),4),"")</f>
        <v/>
      </c>
      <c r="I211" s="65"/>
      <c r="M211" s="57" t="str">
        <f>IF($A211="","",$B211+$B211+5)</f>
        <v/>
      </c>
      <c r="N211" s="57" t="str">
        <f>IF($A211="","",$I211+$I211+4)</f>
        <v/>
      </c>
      <c r="O211" s="57" t="str">
        <f t="shared" ref="O211" si="728">IF($A211="","",$M211-1)</f>
        <v/>
      </c>
      <c r="P211" s="57" t="str">
        <f t="shared" ref="P211" si="729">IF($A211="","",$N211)</f>
        <v/>
      </c>
      <c r="Q211" s="57" t="str">
        <f t="shared" ref="Q211" si="730">IF($A211="","",$M211-1)</f>
        <v/>
      </c>
      <c r="R211" s="57" t="str">
        <f t="shared" ref="R211" si="731">IF($A211="","",$N211+1)</f>
        <v/>
      </c>
      <c r="S211" s="57" t="str">
        <f ca="1">IF(AND($B211&gt;=1,$B211&lt;=17),OFFSET(INDEX('1組'!$B$6:$E$39,MATCH($B211,'1組'!$B$6:$B$39,0),2),1,0),"")</f>
        <v/>
      </c>
      <c r="T211" s="57" t="str">
        <f>IF($A211="","",$I211+$I211+5)</f>
        <v/>
      </c>
      <c r="U211" s="57" t="str">
        <f>IF($A211="","",$B211+$B211+4)</f>
        <v/>
      </c>
      <c r="V211" s="57" t="str">
        <f t="shared" ref="V211" si="732">IF($A211="","",$T211-1)</f>
        <v/>
      </c>
      <c r="W211" s="57" t="str">
        <f t="shared" ref="W211" si="733">IF($A211="","",$U211)</f>
        <v/>
      </c>
      <c r="X211" s="57" t="str">
        <f t="shared" ref="X211" si="734">IF($A211="","",$T211-1)</f>
        <v/>
      </c>
      <c r="Y211" s="57" t="str">
        <f t="shared" ref="Y211" si="735">IF($A211="","",$U211+1)</f>
        <v/>
      </c>
      <c r="Z211" s="57" t="str">
        <f ca="1">IF(AND($I211&gt;=1,$I211&lt;=17),OFFSET(INDEX('1組'!$B$6:$E$39,MATCH($I211,'1組'!$B$6:$B$39,0),2),1,0),"")</f>
        <v/>
      </c>
      <c r="AA211" s="57"/>
      <c r="AB211" s="57"/>
    </row>
    <row r="212" spans="1:28">
      <c r="A212" s="62"/>
      <c r="B212" s="87"/>
      <c r="C212" s="63"/>
      <c r="D212" s="79"/>
      <c r="E212" s="80"/>
      <c r="F212" s="81"/>
      <c r="G212" s="80"/>
      <c r="H212" s="63"/>
      <c r="I212" s="63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</row>
    <row r="213" spans="1:28" ht="23.4">
      <c r="A213" s="67"/>
      <c r="B213" s="89"/>
      <c r="C213" s="69" t="str">
        <f>IF(AND($B213&gt;=1,$B213&lt;=17),INDEX('1組'!$B$6:$E$39,MATCH($B213,'1組'!$B$6:$B$39,0),4),"")</f>
        <v/>
      </c>
      <c r="D213" s="195"/>
      <c r="E213" s="196"/>
      <c r="F213" s="195"/>
      <c r="G213" s="196"/>
      <c r="H213" s="69" t="str">
        <f>IF(AND($I213&gt;=1,$I213&lt;=17),INDEX('1組'!$B$6:$E$39,MATCH($I213,'1組'!$B$6:$B$39,0),4),"")</f>
        <v/>
      </c>
      <c r="I213" s="65"/>
      <c r="M213" s="57" t="str">
        <f>IF($A213="","",$B213+$B213+5)</f>
        <v/>
      </c>
      <c r="N213" s="57" t="str">
        <f>IF($A213="","",$I213+$I213+4)</f>
        <v/>
      </c>
      <c r="O213" s="57" t="str">
        <f t="shared" ref="O213" si="736">IF($A213="","",$M213-1)</f>
        <v/>
      </c>
      <c r="P213" s="57" t="str">
        <f t="shared" ref="P213" si="737">IF($A213="","",$N213)</f>
        <v/>
      </c>
      <c r="Q213" s="57" t="str">
        <f t="shared" ref="Q213" si="738">IF($A213="","",$M213-1)</f>
        <v/>
      </c>
      <c r="R213" s="57" t="str">
        <f t="shared" ref="R213" si="739">IF($A213="","",$N213+1)</f>
        <v/>
      </c>
      <c r="S213" s="57" t="str">
        <f ca="1">IF(AND($B213&gt;=1,$B213&lt;=17),OFFSET(INDEX('1組'!$B$6:$E$39,MATCH($B213,'1組'!$B$6:$B$39,0),2),1,0),"")</f>
        <v/>
      </c>
      <c r="T213" s="57" t="str">
        <f>IF($A213="","",$I213+$I213+5)</f>
        <v/>
      </c>
      <c r="U213" s="57" t="str">
        <f>IF($A213="","",$B213+$B213+4)</f>
        <v/>
      </c>
      <c r="V213" s="57" t="str">
        <f t="shared" ref="V213" si="740">IF($A213="","",$T213-1)</f>
        <v/>
      </c>
      <c r="W213" s="57" t="str">
        <f t="shared" ref="W213" si="741">IF($A213="","",$U213)</f>
        <v/>
      </c>
      <c r="X213" s="57" t="str">
        <f t="shared" ref="X213" si="742">IF($A213="","",$T213-1)</f>
        <v/>
      </c>
      <c r="Y213" s="57" t="str">
        <f t="shared" ref="Y213" si="743">IF($A213="","",$U213+1)</f>
        <v/>
      </c>
      <c r="Z213" s="57" t="str">
        <f ca="1">IF(AND($I213&gt;=1,$I213&lt;=17),OFFSET(INDEX('1組'!$B$6:$E$39,MATCH($I213,'1組'!$B$6:$B$39,0),2),1,0),"")</f>
        <v/>
      </c>
      <c r="AA213" s="57"/>
      <c r="AB213" s="57"/>
    </row>
    <row r="214" spans="1:28" ht="16.2">
      <c r="A214" s="68"/>
      <c r="B214" s="87"/>
      <c r="C214" s="63"/>
      <c r="D214" s="79"/>
      <c r="E214" s="80"/>
      <c r="F214" s="81"/>
      <c r="G214" s="80"/>
      <c r="H214" s="63"/>
      <c r="I214" s="63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</row>
    <row r="215" spans="1:28" ht="23.4">
      <c r="A215" s="67"/>
      <c r="B215" s="89"/>
      <c r="C215" s="69" t="str">
        <f>IF(AND($B215&gt;=1,$B215&lt;=17),INDEX('1組'!$B$6:$E$39,MATCH($B215,'1組'!$B$6:$B$39,0),4),"")</f>
        <v/>
      </c>
      <c r="D215" s="195"/>
      <c r="E215" s="196"/>
      <c r="F215" s="195"/>
      <c r="G215" s="196"/>
      <c r="H215" s="69" t="str">
        <f>IF(AND($I215&gt;=1,$I215&lt;=17),INDEX('1組'!$B$6:$E$39,MATCH($I215,'1組'!$B$6:$B$39,0),4),"")</f>
        <v/>
      </c>
      <c r="I215" s="65"/>
      <c r="M215" s="57" t="str">
        <f>IF($A215="","",$B215+$B215+5)</f>
        <v/>
      </c>
      <c r="N215" s="57" t="str">
        <f>IF($A215="","",$I215+$I215+4)</f>
        <v/>
      </c>
      <c r="O215" s="57" t="str">
        <f t="shared" ref="O215" si="744">IF($A215="","",$M215-1)</f>
        <v/>
      </c>
      <c r="P215" s="57" t="str">
        <f t="shared" ref="P215" si="745">IF($A215="","",$N215)</f>
        <v/>
      </c>
      <c r="Q215" s="57" t="str">
        <f t="shared" ref="Q215" si="746">IF($A215="","",$M215-1)</f>
        <v/>
      </c>
      <c r="R215" s="57" t="str">
        <f t="shared" ref="R215" si="747">IF($A215="","",$N215+1)</f>
        <v/>
      </c>
      <c r="S215" s="57" t="str">
        <f ca="1">IF(AND($B215&gt;=1,$B215&lt;=17),OFFSET(INDEX('1組'!$B$6:$E$39,MATCH($B215,'1組'!$B$6:$B$39,0),2),1,0),"")</f>
        <v/>
      </c>
      <c r="T215" s="57" t="str">
        <f>IF($A215="","",$I215+$I215+5)</f>
        <v/>
      </c>
      <c r="U215" s="57" t="str">
        <f>IF($A215="","",$B215+$B215+4)</f>
        <v/>
      </c>
      <c r="V215" s="57" t="str">
        <f t="shared" ref="V215" si="748">IF($A215="","",$T215-1)</f>
        <v/>
      </c>
      <c r="W215" s="57" t="str">
        <f t="shared" ref="W215" si="749">IF($A215="","",$U215)</f>
        <v/>
      </c>
      <c r="X215" s="57" t="str">
        <f t="shared" ref="X215" si="750">IF($A215="","",$T215-1)</f>
        <v/>
      </c>
      <c r="Y215" s="57" t="str">
        <f t="shared" ref="Y215" si="751">IF($A215="","",$U215+1)</f>
        <v/>
      </c>
      <c r="Z215" s="57" t="str">
        <f ca="1">IF(AND($I215&gt;=1,$I215&lt;=17),OFFSET(INDEX('1組'!$B$6:$E$39,MATCH($I215,'1組'!$B$6:$B$39,0),2),1,0),"")</f>
        <v/>
      </c>
      <c r="AA215" s="57"/>
      <c r="AB215" s="57"/>
    </row>
    <row r="216" spans="1:28">
      <c r="A216" s="62"/>
      <c r="B216" s="87"/>
      <c r="C216" s="63"/>
      <c r="D216" s="79"/>
      <c r="E216" s="80"/>
      <c r="F216" s="81"/>
      <c r="G216" s="80"/>
      <c r="H216" s="63"/>
      <c r="I216" s="63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</row>
    <row r="217" spans="1:28" ht="23.4">
      <c r="A217" s="67"/>
      <c r="B217" s="89"/>
      <c r="C217" s="69" t="str">
        <f>IF(AND($B217&gt;=1,$B217&lt;=17),INDEX('1組'!$B$6:$E$39,MATCH($B217,'1組'!$B$6:$B$39,0),4),"")</f>
        <v/>
      </c>
      <c r="D217" s="195"/>
      <c r="E217" s="196"/>
      <c r="F217" s="195"/>
      <c r="G217" s="196"/>
      <c r="H217" s="69" t="str">
        <f>IF(AND($I217&gt;=1,$I217&lt;=17),INDEX('1組'!$B$6:$E$39,MATCH($I217,'1組'!$B$6:$B$39,0),4),"")</f>
        <v/>
      </c>
      <c r="I217" s="65"/>
      <c r="M217" s="57" t="str">
        <f>IF($A217="","",$B217+$B217+5)</f>
        <v/>
      </c>
      <c r="N217" s="57" t="str">
        <f>IF($A217="","",$I217+$I217+4)</f>
        <v/>
      </c>
      <c r="O217" s="57" t="str">
        <f t="shared" ref="O217" si="752">IF($A217="","",$M217-1)</f>
        <v/>
      </c>
      <c r="P217" s="57" t="str">
        <f t="shared" ref="P217" si="753">IF($A217="","",$N217)</f>
        <v/>
      </c>
      <c r="Q217" s="57" t="str">
        <f t="shared" ref="Q217" si="754">IF($A217="","",$M217-1)</f>
        <v/>
      </c>
      <c r="R217" s="57" t="str">
        <f t="shared" ref="R217" si="755">IF($A217="","",$N217+1)</f>
        <v/>
      </c>
      <c r="S217" s="57" t="str">
        <f ca="1">IF(AND($B217&gt;=1,$B217&lt;=17),OFFSET(INDEX('1組'!$B$6:$E$39,MATCH($B217,'1組'!$B$6:$B$39,0),2),1,0),"")</f>
        <v/>
      </c>
      <c r="T217" s="57" t="str">
        <f>IF($A217="","",$I217+$I217+5)</f>
        <v/>
      </c>
      <c r="U217" s="57" t="str">
        <f>IF($A217="","",$B217+$B217+4)</f>
        <v/>
      </c>
      <c r="V217" s="57" t="str">
        <f t="shared" ref="V217" si="756">IF($A217="","",$T217-1)</f>
        <v/>
      </c>
      <c r="W217" s="57" t="str">
        <f t="shared" ref="W217" si="757">IF($A217="","",$U217)</f>
        <v/>
      </c>
      <c r="X217" s="57" t="str">
        <f t="shared" ref="X217" si="758">IF($A217="","",$T217-1)</f>
        <v/>
      </c>
      <c r="Y217" s="57" t="str">
        <f t="shared" ref="Y217" si="759">IF($A217="","",$U217+1)</f>
        <v/>
      </c>
      <c r="Z217" s="57" t="str">
        <f ca="1">IF(AND($I217&gt;=1,$I217&lt;=17),OFFSET(INDEX('1組'!$B$6:$E$39,MATCH($I217,'1組'!$B$6:$B$39,0),2),1,0),"")</f>
        <v/>
      </c>
      <c r="AA217" s="57"/>
      <c r="AB217" s="57"/>
    </row>
    <row r="218" spans="1:28">
      <c r="A218" s="62"/>
      <c r="B218" s="87"/>
      <c r="C218" s="63"/>
      <c r="D218" s="79"/>
      <c r="E218" s="80"/>
      <c r="F218" s="81"/>
      <c r="G218" s="80"/>
      <c r="H218" s="63"/>
      <c r="I218" s="63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</row>
    <row r="219" spans="1:28" ht="23.4">
      <c r="A219" s="67"/>
      <c r="B219" s="89"/>
      <c r="C219" s="69" t="str">
        <f>IF(AND($B219&gt;=1,$B219&lt;=17),INDEX('1組'!$B$6:$E$39,MATCH($B219,'1組'!$B$6:$B$39,0),4),"")</f>
        <v/>
      </c>
      <c r="D219" s="195"/>
      <c r="E219" s="196"/>
      <c r="F219" s="195"/>
      <c r="G219" s="196"/>
      <c r="H219" s="69" t="str">
        <f>IF(AND($I219&gt;=1,$I219&lt;=17),INDEX('1組'!$B$6:$E$39,MATCH($I219,'1組'!$B$6:$B$39,0),4),"")</f>
        <v/>
      </c>
      <c r="I219" s="65"/>
      <c r="M219" s="57" t="str">
        <f>IF($A219="","",$B219+$B219+5)</f>
        <v/>
      </c>
      <c r="N219" s="57" t="str">
        <f>IF($A219="","",$I219+$I219+4)</f>
        <v/>
      </c>
      <c r="O219" s="57" t="str">
        <f t="shared" ref="O219" si="760">IF($A219="","",$M219-1)</f>
        <v/>
      </c>
      <c r="P219" s="57" t="str">
        <f t="shared" ref="P219" si="761">IF($A219="","",$N219)</f>
        <v/>
      </c>
      <c r="Q219" s="57" t="str">
        <f t="shared" ref="Q219" si="762">IF($A219="","",$M219-1)</f>
        <v/>
      </c>
      <c r="R219" s="57" t="str">
        <f t="shared" ref="R219" si="763">IF($A219="","",$N219+1)</f>
        <v/>
      </c>
      <c r="S219" s="57" t="str">
        <f ca="1">IF(AND($B219&gt;=1,$B219&lt;=17),OFFSET(INDEX('1組'!$B$6:$E$39,MATCH($B219,'1組'!$B$6:$B$39,0),2),1,0),"")</f>
        <v/>
      </c>
      <c r="T219" s="57" t="str">
        <f>IF($A219="","",$I219+$I219+5)</f>
        <v/>
      </c>
      <c r="U219" s="57" t="str">
        <f>IF($A219="","",$B219+$B219+4)</f>
        <v/>
      </c>
      <c r="V219" s="57" t="str">
        <f t="shared" ref="V219" si="764">IF($A219="","",$T219-1)</f>
        <v/>
      </c>
      <c r="W219" s="57" t="str">
        <f t="shared" ref="W219" si="765">IF($A219="","",$U219)</f>
        <v/>
      </c>
      <c r="X219" s="57" t="str">
        <f t="shared" ref="X219" si="766">IF($A219="","",$T219-1)</f>
        <v/>
      </c>
      <c r="Y219" s="57" t="str">
        <f t="shared" ref="Y219" si="767">IF($A219="","",$U219+1)</f>
        <v/>
      </c>
      <c r="Z219" s="57" t="str">
        <f ca="1">IF(AND($I219&gt;=1,$I219&lt;=17),OFFSET(INDEX('1組'!$B$6:$E$39,MATCH($I219,'1組'!$B$6:$B$39,0),2),1,0),"")</f>
        <v/>
      </c>
      <c r="AA219" s="57"/>
      <c r="AB219" s="57"/>
    </row>
    <row r="220" spans="1:28">
      <c r="A220" s="62"/>
      <c r="B220" s="87"/>
      <c r="C220" s="63"/>
      <c r="D220" s="79"/>
      <c r="E220" s="80"/>
      <c r="F220" s="81"/>
      <c r="G220" s="80"/>
      <c r="H220" s="63"/>
      <c r="I220" s="63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</row>
    <row r="221" spans="1:28" ht="23.4">
      <c r="A221" s="67"/>
      <c r="B221" s="89"/>
      <c r="C221" s="69" t="str">
        <f>IF(AND($B221&gt;=1,$B221&lt;=17),INDEX('1組'!$B$6:$E$39,MATCH($B221,'1組'!$B$6:$B$39,0),4),"")</f>
        <v/>
      </c>
      <c r="D221" s="195"/>
      <c r="E221" s="196"/>
      <c r="F221" s="195"/>
      <c r="G221" s="196"/>
      <c r="H221" s="69" t="str">
        <f>IF(AND($I221&gt;=1,$I221&lt;=17),INDEX('1組'!$B$6:$E$39,MATCH($I221,'1組'!$B$6:$B$39,0),4),"")</f>
        <v/>
      </c>
      <c r="I221" s="65"/>
      <c r="M221" s="57" t="str">
        <f>IF($A221="","",$B221+$B221+5)</f>
        <v/>
      </c>
      <c r="N221" s="57" t="str">
        <f>IF($A221="","",$I221+$I221+4)</f>
        <v/>
      </c>
      <c r="O221" s="57" t="str">
        <f t="shared" ref="O221" si="768">IF($A221="","",$M221-1)</f>
        <v/>
      </c>
      <c r="P221" s="57" t="str">
        <f t="shared" ref="P221" si="769">IF($A221="","",$N221)</f>
        <v/>
      </c>
      <c r="Q221" s="57" t="str">
        <f t="shared" ref="Q221" si="770">IF($A221="","",$M221-1)</f>
        <v/>
      </c>
      <c r="R221" s="57" t="str">
        <f t="shared" ref="R221" si="771">IF($A221="","",$N221+1)</f>
        <v/>
      </c>
      <c r="S221" s="57" t="str">
        <f ca="1">IF(AND($B221&gt;=1,$B221&lt;=17),OFFSET(INDEX('1組'!$B$6:$E$39,MATCH($B221,'1組'!$B$6:$B$39,0),2),1,0),"")</f>
        <v/>
      </c>
      <c r="T221" s="57" t="str">
        <f>IF($A221="","",$I221+$I221+5)</f>
        <v/>
      </c>
      <c r="U221" s="57" t="str">
        <f>IF($A221="","",$B221+$B221+4)</f>
        <v/>
      </c>
      <c r="V221" s="57" t="str">
        <f t="shared" ref="V221" si="772">IF($A221="","",$T221-1)</f>
        <v/>
      </c>
      <c r="W221" s="57" t="str">
        <f t="shared" ref="W221" si="773">IF($A221="","",$U221)</f>
        <v/>
      </c>
      <c r="X221" s="57" t="str">
        <f t="shared" ref="X221" si="774">IF($A221="","",$T221-1)</f>
        <v/>
      </c>
      <c r="Y221" s="57" t="str">
        <f t="shared" ref="Y221" si="775">IF($A221="","",$U221+1)</f>
        <v/>
      </c>
      <c r="Z221" s="57" t="str">
        <f ca="1">IF(AND($I221&gt;=1,$I221&lt;=17),OFFSET(INDEX('1組'!$B$6:$E$39,MATCH($I221,'1組'!$B$6:$B$39,0),2),1,0),"")</f>
        <v/>
      </c>
      <c r="AA221" s="57"/>
      <c r="AB221" s="57"/>
    </row>
    <row r="222" spans="1:28">
      <c r="A222" s="62"/>
      <c r="B222" s="87"/>
      <c r="C222" s="63"/>
      <c r="D222" s="79"/>
      <c r="E222" s="80"/>
      <c r="F222" s="81"/>
      <c r="G222" s="80"/>
      <c r="H222" s="63"/>
      <c r="I222" s="63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</row>
    <row r="223" spans="1:28" ht="23.4">
      <c r="A223" s="67"/>
      <c r="B223" s="89"/>
      <c r="C223" s="69" t="str">
        <f>IF(AND($B223&gt;=1,$B223&lt;=17),INDEX('1組'!$B$6:$E$39,MATCH($B223,'1組'!$B$6:$B$39,0),4),"")</f>
        <v/>
      </c>
      <c r="D223" s="195"/>
      <c r="E223" s="196"/>
      <c r="F223" s="195"/>
      <c r="G223" s="196"/>
      <c r="H223" s="69" t="str">
        <f>IF(AND($I223&gt;=1,$I223&lt;=17),INDEX('1組'!$B$6:$E$39,MATCH($I223,'1組'!$B$6:$B$39,0),4),"")</f>
        <v/>
      </c>
      <c r="I223" s="65"/>
      <c r="M223" s="57" t="str">
        <f>IF($A223="","",$B223+$B223+5)</f>
        <v/>
      </c>
      <c r="N223" s="57" t="str">
        <f>IF($A223="","",$I223+$I223+4)</f>
        <v/>
      </c>
      <c r="O223" s="57" t="str">
        <f t="shared" ref="O223" si="776">IF($A223="","",$M223-1)</f>
        <v/>
      </c>
      <c r="P223" s="57" t="str">
        <f t="shared" ref="P223" si="777">IF($A223="","",$N223)</f>
        <v/>
      </c>
      <c r="Q223" s="57" t="str">
        <f t="shared" ref="Q223" si="778">IF($A223="","",$M223-1)</f>
        <v/>
      </c>
      <c r="R223" s="57" t="str">
        <f t="shared" ref="R223" si="779">IF($A223="","",$N223+1)</f>
        <v/>
      </c>
      <c r="S223" s="57" t="str">
        <f ca="1">IF(AND($B223&gt;=1,$B223&lt;=17),OFFSET(INDEX('1組'!$B$6:$E$39,MATCH($B223,'1組'!$B$6:$B$39,0),2),1,0),"")</f>
        <v/>
      </c>
      <c r="T223" s="57" t="str">
        <f>IF($A223="","",$I223+$I223+5)</f>
        <v/>
      </c>
      <c r="U223" s="57" t="str">
        <f>IF($A223="","",$B223+$B223+4)</f>
        <v/>
      </c>
      <c r="V223" s="57" t="str">
        <f t="shared" ref="V223" si="780">IF($A223="","",$T223-1)</f>
        <v/>
      </c>
      <c r="W223" s="57" t="str">
        <f t="shared" ref="W223" si="781">IF($A223="","",$U223)</f>
        <v/>
      </c>
      <c r="X223" s="57" t="str">
        <f t="shared" ref="X223" si="782">IF($A223="","",$T223-1)</f>
        <v/>
      </c>
      <c r="Y223" s="57" t="str">
        <f t="shared" ref="Y223" si="783">IF($A223="","",$U223+1)</f>
        <v/>
      </c>
      <c r="Z223" s="57" t="str">
        <f ca="1">IF(AND($I223&gt;=1,$I223&lt;=17),OFFSET(INDEX('1組'!$B$6:$E$39,MATCH($I223,'1組'!$B$6:$B$39,0),2),1,0),"")</f>
        <v/>
      </c>
      <c r="AA223" s="57"/>
      <c r="AB223" s="57"/>
    </row>
    <row r="224" spans="1:28">
      <c r="A224" s="62"/>
      <c r="B224" s="87"/>
      <c r="C224" s="63"/>
      <c r="D224" s="79"/>
      <c r="E224" s="80"/>
      <c r="F224" s="81"/>
      <c r="G224" s="80"/>
      <c r="H224" s="63"/>
      <c r="I224" s="63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</row>
    <row r="225" spans="1:28" ht="23.4">
      <c r="A225" s="67"/>
      <c r="B225" s="89"/>
      <c r="C225" s="69" t="str">
        <f>IF(AND($B225&gt;=1,$B225&lt;=17),INDEX('1組'!$B$6:$E$39,MATCH($B225,'1組'!$B$6:$B$39,0),4),"")</f>
        <v/>
      </c>
      <c r="D225" s="195"/>
      <c r="E225" s="196"/>
      <c r="F225" s="195"/>
      <c r="G225" s="196"/>
      <c r="H225" s="69" t="str">
        <f>IF(AND($I225&gt;=1,$I225&lt;=17),INDEX('1組'!$B$6:$E$39,MATCH($I225,'1組'!$B$6:$B$39,0),4),"")</f>
        <v/>
      </c>
      <c r="I225" s="65"/>
      <c r="M225" s="57" t="str">
        <f>IF($A225="","",$B225+$B225+5)</f>
        <v/>
      </c>
      <c r="N225" s="57" t="str">
        <f>IF($A225="","",$I225+$I225+4)</f>
        <v/>
      </c>
      <c r="O225" s="57" t="str">
        <f t="shared" ref="O225" si="784">IF($A225="","",$M225-1)</f>
        <v/>
      </c>
      <c r="P225" s="57" t="str">
        <f t="shared" ref="P225" si="785">IF($A225="","",$N225)</f>
        <v/>
      </c>
      <c r="Q225" s="57" t="str">
        <f t="shared" ref="Q225" si="786">IF($A225="","",$M225-1)</f>
        <v/>
      </c>
      <c r="R225" s="57" t="str">
        <f t="shared" ref="R225" si="787">IF($A225="","",$N225+1)</f>
        <v/>
      </c>
      <c r="S225" s="57" t="str">
        <f ca="1">IF(AND($B225&gt;=1,$B225&lt;=17),OFFSET(INDEX('1組'!$B$6:$E$39,MATCH($B225,'1組'!$B$6:$B$39,0),2),1,0),"")</f>
        <v/>
      </c>
      <c r="T225" s="57" t="str">
        <f>IF($A225="","",$I225+$I225+5)</f>
        <v/>
      </c>
      <c r="U225" s="57" t="str">
        <f>IF($A225="","",$B225+$B225+4)</f>
        <v/>
      </c>
      <c r="V225" s="57" t="str">
        <f t="shared" ref="V225" si="788">IF($A225="","",$T225-1)</f>
        <v/>
      </c>
      <c r="W225" s="57" t="str">
        <f t="shared" ref="W225" si="789">IF($A225="","",$U225)</f>
        <v/>
      </c>
      <c r="X225" s="57" t="str">
        <f t="shared" ref="X225" si="790">IF($A225="","",$T225-1)</f>
        <v/>
      </c>
      <c r="Y225" s="57" t="str">
        <f t="shared" ref="Y225" si="791">IF($A225="","",$U225+1)</f>
        <v/>
      </c>
      <c r="Z225" s="57" t="str">
        <f ca="1">IF(AND($I225&gt;=1,$I225&lt;=17),OFFSET(INDEX('1組'!$B$6:$E$39,MATCH($I225,'1組'!$B$6:$B$39,0),2),1,0),"")</f>
        <v/>
      </c>
      <c r="AA225" s="57"/>
      <c r="AB225" s="57"/>
    </row>
    <row r="226" spans="1:28">
      <c r="A226" s="62"/>
      <c r="B226" s="87"/>
      <c r="C226" s="63"/>
      <c r="D226" s="79"/>
      <c r="E226" s="80"/>
      <c r="F226" s="81"/>
      <c r="G226" s="80"/>
      <c r="H226" s="63"/>
      <c r="I226" s="63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</row>
    <row r="227" spans="1:28" ht="23.4">
      <c r="A227" s="67"/>
      <c r="B227" s="89"/>
      <c r="C227" s="69" t="str">
        <f>IF(AND($B227&gt;=1,$B227&lt;=17),INDEX('1組'!$B$6:$E$39,MATCH($B227,'1組'!$B$6:$B$39,0),4),"")</f>
        <v/>
      </c>
      <c r="D227" s="195"/>
      <c r="E227" s="196"/>
      <c r="F227" s="195"/>
      <c r="G227" s="196"/>
      <c r="H227" s="69" t="str">
        <f>IF(AND($I227&gt;=1,$I227&lt;=17),INDEX('1組'!$B$6:$E$39,MATCH($I227,'1組'!$B$6:$B$39,0),4),"")</f>
        <v/>
      </c>
      <c r="I227" s="65"/>
      <c r="M227" s="57" t="str">
        <f>IF($A227="","",$B227+$B227+5)</f>
        <v/>
      </c>
      <c r="N227" s="57" t="str">
        <f>IF($A227="","",$I227+$I227+4)</f>
        <v/>
      </c>
      <c r="O227" s="57" t="str">
        <f>IF($A227="","",$M227-1)</f>
        <v/>
      </c>
      <c r="P227" s="57" t="str">
        <f>IF($A227="","",$N227)</f>
        <v/>
      </c>
      <c r="Q227" s="57" t="str">
        <f>IF($A227="","",$M227-1)</f>
        <v/>
      </c>
      <c r="R227" s="57" t="str">
        <f>IF($A227="","",$N227+1)</f>
        <v/>
      </c>
      <c r="S227" s="57" t="str">
        <f ca="1">IF(AND($B227&gt;=1,$B227&lt;=17),OFFSET(INDEX('1組'!$B$6:$E$39,MATCH($B227,'1組'!$B$6:$B$39,0),2),1,0),"")</f>
        <v/>
      </c>
      <c r="T227" s="57" t="str">
        <f>IF($A227="","",$I227+$I227+5)</f>
        <v/>
      </c>
      <c r="U227" s="57" t="str">
        <f>IF($A227="","",$B227+$B227+4)</f>
        <v/>
      </c>
      <c r="V227" s="57" t="str">
        <f>IF($A227="","",$T227-1)</f>
        <v/>
      </c>
      <c r="W227" s="57" t="str">
        <f>IF($A227="","",$U227)</f>
        <v/>
      </c>
      <c r="X227" s="57" t="str">
        <f>IF($A227="","",$T227-1)</f>
        <v/>
      </c>
      <c r="Y227" s="57" t="str">
        <f>IF($A227="","",$U227+1)</f>
        <v/>
      </c>
      <c r="Z227" s="57" t="str">
        <f ca="1">IF(AND($I227&gt;=1,$I227&lt;=17),OFFSET(INDEX('1組'!$B$6:$E$39,MATCH($I227,'1組'!$B$6:$B$39,0),2),1,0),"")</f>
        <v/>
      </c>
      <c r="AA227" s="57"/>
      <c r="AB227" s="57"/>
    </row>
    <row r="228" spans="1:28">
      <c r="A228" s="62"/>
      <c r="B228" s="87"/>
      <c r="C228" s="63"/>
      <c r="D228" s="79"/>
      <c r="E228" s="80"/>
      <c r="F228" s="81"/>
      <c r="G228" s="80"/>
      <c r="H228" s="63"/>
      <c r="I228" s="63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</row>
    <row r="229" spans="1:28" ht="23.4">
      <c r="A229" s="67"/>
      <c r="B229" s="89"/>
      <c r="C229" s="69" t="str">
        <f>IF(AND($B229&gt;=1,$B229&lt;=17),INDEX('1組'!$B$6:$E$39,MATCH($B229,'1組'!$B$6:$B$39,0),4),"")</f>
        <v/>
      </c>
      <c r="D229" s="195"/>
      <c r="E229" s="196"/>
      <c r="F229" s="195"/>
      <c r="G229" s="196"/>
      <c r="H229" s="69" t="str">
        <f>IF(AND($I229&gt;=1,$I229&lt;=17),INDEX('1組'!$B$6:$E$39,MATCH($I229,'1組'!$B$6:$B$39,0),4),"")</f>
        <v/>
      </c>
      <c r="I229" s="65"/>
      <c r="M229" s="57" t="str">
        <f>IF($A229="","",$B229+$B229+5)</f>
        <v/>
      </c>
      <c r="N229" s="57" t="str">
        <f>IF($A229="","",$I229+$I229+4)</f>
        <v/>
      </c>
      <c r="O229" s="57" t="str">
        <f t="shared" ref="O229" si="792">IF($A229="","",$M229-1)</f>
        <v/>
      </c>
      <c r="P229" s="57" t="str">
        <f t="shared" ref="P229" si="793">IF($A229="","",$N229)</f>
        <v/>
      </c>
      <c r="Q229" s="57" t="str">
        <f t="shared" ref="Q229" si="794">IF($A229="","",$M229-1)</f>
        <v/>
      </c>
      <c r="R229" s="57" t="str">
        <f t="shared" ref="R229" si="795">IF($A229="","",$N229+1)</f>
        <v/>
      </c>
      <c r="S229" s="57" t="str">
        <f ca="1">IF(AND($B229&gt;=1,$B229&lt;=17),OFFSET(INDEX('1組'!$B$6:$E$39,MATCH($B229,'1組'!$B$6:$B$39,0),2),1,0),"")</f>
        <v/>
      </c>
      <c r="T229" s="57" t="str">
        <f>IF($A229="","",$I229+$I229+5)</f>
        <v/>
      </c>
      <c r="U229" s="57" t="str">
        <f>IF($A229="","",$B229+$B229+4)</f>
        <v/>
      </c>
      <c r="V229" s="57" t="str">
        <f t="shared" ref="V229" si="796">IF($A229="","",$T229-1)</f>
        <v/>
      </c>
      <c r="W229" s="57" t="str">
        <f t="shared" ref="W229" si="797">IF($A229="","",$U229)</f>
        <v/>
      </c>
      <c r="X229" s="57" t="str">
        <f t="shared" ref="X229" si="798">IF($A229="","",$T229-1)</f>
        <v/>
      </c>
      <c r="Y229" s="57" t="str">
        <f t="shared" ref="Y229" si="799">IF($A229="","",$U229+1)</f>
        <v/>
      </c>
      <c r="Z229" s="57" t="str">
        <f ca="1">IF(AND($I229&gt;=1,$I229&lt;=17),OFFSET(INDEX('1組'!$B$6:$E$39,MATCH($I229,'1組'!$B$6:$B$39,0),2),1,0),"")</f>
        <v/>
      </c>
      <c r="AA229" s="57"/>
      <c r="AB229" s="57"/>
    </row>
    <row r="230" spans="1:28">
      <c r="A230" s="62"/>
      <c r="B230" s="87"/>
      <c r="C230" s="63"/>
      <c r="D230" s="79"/>
      <c r="E230" s="80"/>
      <c r="F230" s="81"/>
      <c r="G230" s="80"/>
      <c r="H230" s="63"/>
      <c r="I230" s="63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</row>
    <row r="231" spans="1:28" ht="23.4">
      <c r="A231" s="67"/>
      <c r="B231" s="89"/>
      <c r="C231" s="69" t="str">
        <f>IF(AND($B231&gt;=1,$B231&lt;=17),INDEX('1組'!$B$6:$E$39,MATCH($B231,'1組'!$B$6:$B$39,0),4),"")</f>
        <v/>
      </c>
      <c r="D231" s="195"/>
      <c r="E231" s="196"/>
      <c r="F231" s="195"/>
      <c r="G231" s="196"/>
      <c r="H231" s="69" t="str">
        <f>IF(AND($I231&gt;=1,$I231&lt;=17),INDEX('1組'!$B$6:$E$39,MATCH($I231,'1組'!$B$6:$B$39,0),4),"")</f>
        <v/>
      </c>
      <c r="I231" s="65"/>
      <c r="M231" s="57" t="str">
        <f>IF($A231="","",$B231+$B231+5)</f>
        <v/>
      </c>
      <c r="N231" s="57" t="str">
        <f>IF($A231="","",$I231+$I231+4)</f>
        <v/>
      </c>
      <c r="O231" s="57" t="str">
        <f t="shared" ref="O231" si="800">IF($A231="","",$M231-1)</f>
        <v/>
      </c>
      <c r="P231" s="57" t="str">
        <f t="shared" ref="P231" si="801">IF($A231="","",$N231)</f>
        <v/>
      </c>
      <c r="Q231" s="57" t="str">
        <f t="shared" ref="Q231" si="802">IF($A231="","",$M231-1)</f>
        <v/>
      </c>
      <c r="R231" s="57" t="str">
        <f t="shared" ref="R231" si="803">IF($A231="","",$N231+1)</f>
        <v/>
      </c>
      <c r="S231" s="57" t="str">
        <f ca="1">IF(AND($B231&gt;=1,$B231&lt;=17),OFFSET(INDEX('1組'!$B$6:$E$39,MATCH($B231,'1組'!$B$6:$B$39,0),2),1,0),"")</f>
        <v/>
      </c>
      <c r="T231" s="57" t="str">
        <f>IF($A231="","",$I231+$I231+5)</f>
        <v/>
      </c>
      <c r="U231" s="57" t="str">
        <f>IF($A231="","",$B231+$B231+4)</f>
        <v/>
      </c>
      <c r="V231" s="57" t="str">
        <f t="shared" ref="V231" si="804">IF($A231="","",$T231-1)</f>
        <v/>
      </c>
      <c r="W231" s="57" t="str">
        <f t="shared" ref="W231" si="805">IF($A231="","",$U231)</f>
        <v/>
      </c>
      <c r="X231" s="57" t="str">
        <f t="shared" ref="X231" si="806">IF($A231="","",$T231-1)</f>
        <v/>
      </c>
      <c r="Y231" s="57" t="str">
        <f t="shared" ref="Y231" si="807">IF($A231="","",$U231+1)</f>
        <v/>
      </c>
      <c r="Z231" s="57" t="str">
        <f ca="1">IF(AND($I231&gt;=1,$I231&lt;=17),OFFSET(INDEX('1組'!$B$6:$E$39,MATCH($I231,'1組'!$B$6:$B$39,0),2),1,0),"")</f>
        <v/>
      </c>
      <c r="AA231" s="57"/>
      <c r="AB231" s="57"/>
    </row>
    <row r="232" spans="1:28">
      <c r="A232" s="62"/>
      <c r="B232" s="87"/>
      <c r="C232" s="63"/>
      <c r="D232" s="79"/>
      <c r="E232" s="80"/>
      <c r="F232" s="81"/>
      <c r="G232" s="80"/>
      <c r="H232" s="63"/>
      <c r="I232" s="63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</row>
    <row r="233" spans="1:28" ht="23.4">
      <c r="A233" s="67"/>
      <c r="B233" s="89"/>
      <c r="C233" s="69" t="str">
        <f>IF(AND($B233&gt;=1,$B233&lt;=17),INDEX('1組'!$B$6:$E$39,MATCH($B233,'1組'!$B$6:$B$39,0),4),"")</f>
        <v/>
      </c>
      <c r="D233" s="195"/>
      <c r="E233" s="196"/>
      <c r="F233" s="195"/>
      <c r="G233" s="196"/>
      <c r="H233" s="69" t="str">
        <f>IF(AND($I233&gt;=1,$I233&lt;=17),INDEX('1組'!$B$6:$E$39,MATCH($I233,'1組'!$B$6:$B$39,0),4),"")</f>
        <v/>
      </c>
      <c r="I233" s="65"/>
      <c r="M233" s="57" t="str">
        <f>IF($A233="","",$B233+$B233+5)</f>
        <v/>
      </c>
      <c r="N233" s="57" t="str">
        <f>IF($A233="","",$I233+$I233+4)</f>
        <v/>
      </c>
      <c r="O233" s="57" t="str">
        <f t="shared" ref="O233" si="808">IF($A233="","",$M233-1)</f>
        <v/>
      </c>
      <c r="P233" s="57" t="str">
        <f t="shared" ref="P233" si="809">IF($A233="","",$N233)</f>
        <v/>
      </c>
      <c r="Q233" s="57" t="str">
        <f t="shared" ref="Q233" si="810">IF($A233="","",$M233-1)</f>
        <v/>
      </c>
      <c r="R233" s="57" t="str">
        <f t="shared" ref="R233" si="811">IF($A233="","",$N233+1)</f>
        <v/>
      </c>
      <c r="S233" s="57" t="str">
        <f ca="1">IF(AND($B233&gt;=1,$B233&lt;=17),OFFSET(INDEX('1組'!$B$6:$E$39,MATCH($B233,'1組'!$B$6:$B$39,0),2),1,0),"")</f>
        <v/>
      </c>
      <c r="T233" s="57" t="str">
        <f>IF($A233="","",$I233+$I233+5)</f>
        <v/>
      </c>
      <c r="U233" s="57" t="str">
        <f>IF($A233="","",$B233+$B233+4)</f>
        <v/>
      </c>
      <c r="V233" s="57" t="str">
        <f t="shared" ref="V233" si="812">IF($A233="","",$T233-1)</f>
        <v/>
      </c>
      <c r="W233" s="57" t="str">
        <f t="shared" ref="W233" si="813">IF($A233="","",$U233)</f>
        <v/>
      </c>
      <c r="X233" s="57" t="str">
        <f t="shared" ref="X233" si="814">IF($A233="","",$T233-1)</f>
        <v/>
      </c>
      <c r="Y233" s="57" t="str">
        <f t="shared" ref="Y233" si="815">IF($A233="","",$U233+1)</f>
        <v/>
      </c>
      <c r="Z233" s="57" t="str">
        <f ca="1">IF(AND($I233&gt;=1,$I233&lt;=17),OFFSET(INDEX('1組'!$B$6:$E$39,MATCH($I233,'1組'!$B$6:$B$39,0),2),1,0),"")</f>
        <v/>
      </c>
      <c r="AA233" s="57"/>
      <c r="AB233" s="57"/>
    </row>
    <row r="234" spans="1:28" ht="16.2">
      <c r="A234" s="68"/>
      <c r="B234" s="87"/>
      <c r="C234" s="63"/>
      <c r="D234" s="79"/>
      <c r="E234" s="80"/>
      <c r="F234" s="81"/>
      <c r="G234" s="80"/>
      <c r="H234" s="63"/>
      <c r="I234" s="63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</row>
    <row r="235" spans="1:28" ht="23.4">
      <c r="A235" s="67"/>
      <c r="B235" s="89"/>
      <c r="C235" s="69" t="str">
        <f>IF(AND($B235&gt;=1,$B235&lt;=17),INDEX('1組'!$B$6:$E$39,MATCH($B235,'1組'!$B$6:$B$39,0),4),"")</f>
        <v/>
      </c>
      <c r="D235" s="195"/>
      <c r="E235" s="196"/>
      <c r="F235" s="195"/>
      <c r="G235" s="196"/>
      <c r="H235" s="69" t="str">
        <f>IF(AND($I235&gt;=1,$I235&lt;=17),INDEX('1組'!$B$6:$E$39,MATCH($I235,'1組'!$B$6:$B$39,0),4),"")</f>
        <v/>
      </c>
      <c r="I235" s="65"/>
      <c r="M235" s="57" t="str">
        <f>IF($A235="","",$B235+$B235+5)</f>
        <v/>
      </c>
      <c r="N235" s="57" t="str">
        <f>IF($A235="","",$I235+$I235+4)</f>
        <v/>
      </c>
      <c r="O235" s="57" t="str">
        <f t="shared" ref="O235" si="816">IF($A235="","",$M235-1)</f>
        <v/>
      </c>
      <c r="P235" s="57" t="str">
        <f t="shared" ref="P235" si="817">IF($A235="","",$N235)</f>
        <v/>
      </c>
      <c r="Q235" s="57" t="str">
        <f t="shared" ref="Q235" si="818">IF($A235="","",$M235-1)</f>
        <v/>
      </c>
      <c r="R235" s="57" t="str">
        <f t="shared" ref="R235" si="819">IF($A235="","",$N235+1)</f>
        <v/>
      </c>
      <c r="S235" s="57" t="str">
        <f ca="1">IF(AND($B235&gt;=1,$B235&lt;=17),OFFSET(INDEX('1組'!$B$6:$E$39,MATCH($B235,'1組'!$B$6:$B$39,0),2),1,0),"")</f>
        <v/>
      </c>
      <c r="T235" s="57" t="str">
        <f>IF($A235="","",$I235+$I235+5)</f>
        <v/>
      </c>
      <c r="U235" s="57" t="str">
        <f>IF($A235="","",$B235+$B235+4)</f>
        <v/>
      </c>
      <c r="V235" s="57" t="str">
        <f t="shared" ref="V235" si="820">IF($A235="","",$T235-1)</f>
        <v/>
      </c>
      <c r="W235" s="57" t="str">
        <f t="shared" ref="W235" si="821">IF($A235="","",$U235)</f>
        <v/>
      </c>
      <c r="X235" s="57" t="str">
        <f t="shared" ref="X235" si="822">IF($A235="","",$T235-1)</f>
        <v/>
      </c>
      <c r="Y235" s="57" t="str">
        <f t="shared" ref="Y235" si="823">IF($A235="","",$U235+1)</f>
        <v/>
      </c>
      <c r="Z235" s="57" t="str">
        <f ca="1">IF(AND($I235&gt;=1,$I235&lt;=17),OFFSET(INDEX('1組'!$B$6:$E$39,MATCH($I235,'1組'!$B$6:$B$39,0),2),1,0),"")</f>
        <v/>
      </c>
      <c r="AA235" s="57"/>
      <c r="AB235" s="57"/>
    </row>
    <row r="236" spans="1:28">
      <c r="A236" s="62"/>
      <c r="B236" s="87"/>
      <c r="C236" s="63"/>
      <c r="D236" s="79"/>
      <c r="E236" s="80"/>
      <c r="F236" s="81"/>
      <c r="G236" s="80"/>
      <c r="H236" s="63"/>
      <c r="I236" s="63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</row>
    <row r="237" spans="1:28" ht="23.4">
      <c r="A237" s="67"/>
      <c r="B237" s="89"/>
      <c r="C237" s="69" t="str">
        <f>IF(AND($B237&gt;=1,$B237&lt;=17),INDEX('1組'!$B$6:$E$39,MATCH($B237,'1組'!$B$6:$B$39,0),4),"")</f>
        <v/>
      </c>
      <c r="D237" s="195"/>
      <c r="E237" s="196"/>
      <c r="F237" s="195"/>
      <c r="G237" s="196"/>
      <c r="H237" s="69" t="str">
        <f>IF(AND($I237&gt;=1,$I237&lt;=17),INDEX('1組'!$B$6:$E$39,MATCH($I237,'1組'!$B$6:$B$39,0),4),"")</f>
        <v/>
      </c>
      <c r="I237" s="65"/>
      <c r="M237" s="57" t="str">
        <f>IF($A237="","",$B237+$B237+5)</f>
        <v/>
      </c>
      <c r="N237" s="57" t="str">
        <f>IF($A237="","",$I237+$I237+4)</f>
        <v/>
      </c>
      <c r="O237" s="57" t="str">
        <f t="shared" ref="O237" si="824">IF($A237="","",$M237-1)</f>
        <v/>
      </c>
      <c r="P237" s="57" t="str">
        <f t="shared" ref="P237" si="825">IF($A237="","",$N237)</f>
        <v/>
      </c>
      <c r="Q237" s="57" t="str">
        <f t="shared" ref="Q237" si="826">IF($A237="","",$M237-1)</f>
        <v/>
      </c>
      <c r="R237" s="57" t="str">
        <f t="shared" ref="R237" si="827">IF($A237="","",$N237+1)</f>
        <v/>
      </c>
      <c r="S237" s="57" t="str">
        <f ca="1">IF(AND($B237&gt;=1,$B237&lt;=17),OFFSET(INDEX('1組'!$B$6:$E$39,MATCH($B237,'1組'!$B$6:$B$39,0),2),1,0),"")</f>
        <v/>
      </c>
      <c r="T237" s="57" t="str">
        <f>IF($A237="","",$I237+$I237+5)</f>
        <v/>
      </c>
      <c r="U237" s="57" t="str">
        <f>IF($A237="","",$B237+$B237+4)</f>
        <v/>
      </c>
      <c r="V237" s="57" t="str">
        <f t="shared" ref="V237" si="828">IF($A237="","",$T237-1)</f>
        <v/>
      </c>
      <c r="W237" s="57" t="str">
        <f t="shared" ref="W237" si="829">IF($A237="","",$U237)</f>
        <v/>
      </c>
      <c r="X237" s="57" t="str">
        <f t="shared" ref="X237" si="830">IF($A237="","",$T237-1)</f>
        <v/>
      </c>
      <c r="Y237" s="57" t="str">
        <f t="shared" ref="Y237" si="831">IF($A237="","",$U237+1)</f>
        <v/>
      </c>
      <c r="Z237" s="57" t="str">
        <f ca="1">IF(AND($I237&gt;=1,$I237&lt;=17),OFFSET(INDEX('1組'!$B$6:$E$39,MATCH($I237,'1組'!$B$6:$B$39,0),2),1,0),"")</f>
        <v/>
      </c>
      <c r="AA237" s="57"/>
      <c r="AB237" s="57"/>
    </row>
    <row r="238" spans="1:28">
      <c r="A238" s="62"/>
      <c r="B238" s="87"/>
      <c r="C238" s="63"/>
      <c r="D238" s="79"/>
      <c r="E238" s="80"/>
      <c r="F238" s="81"/>
      <c r="G238" s="80"/>
      <c r="H238" s="63"/>
      <c r="I238" s="63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</row>
    <row r="239" spans="1:28" ht="23.4">
      <c r="A239" s="67"/>
      <c r="B239" s="89"/>
      <c r="C239" s="69" t="str">
        <f>IF(AND($B239&gt;=1,$B239&lt;=17),INDEX('1組'!$B$6:$E$39,MATCH($B239,'1組'!$B$6:$B$39,0),4),"")</f>
        <v/>
      </c>
      <c r="D239" s="195"/>
      <c r="E239" s="196"/>
      <c r="F239" s="195"/>
      <c r="G239" s="196"/>
      <c r="H239" s="69" t="str">
        <f>IF(AND($I239&gt;=1,$I239&lt;=17),INDEX('1組'!$B$6:$E$39,MATCH($I239,'1組'!$B$6:$B$39,0),4),"")</f>
        <v/>
      </c>
      <c r="I239" s="65"/>
      <c r="M239" s="57" t="str">
        <f>IF($A239="","",$B239+$B239+5)</f>
        <v/>
      </c>
      <c r="N239" s="57" t="str">
        <f>IF($A239="","",$I239+$I239+4)</f>
        <v/>
      </c>
      <c r="O239" s="57" t="str">
        <f t="shared" ref="O239" si="832">IF($A239="","",$M239-1)</f>
        <v/>
      </c>
      <c r="P239" s="57" t="str">
        <f t="shared" ref="P239" si="833">IF($A239="","",$N239)</f>
        <v/>
      </c>
      <c r="Q239" s="57" t="str">
        <f t="shared" ref="Q239" si="834">IF($A239="","",$M239-1)</f>
        <v/>
      </c>
      <c r="R239" s="57" t="str">
        <f t="shared" ref="R239" si="835">IF($A239="","",$N239+1)</f>
        <v/>
      </c>
      <c r="S239" s="57" t="str">
        <f ca="1">IF(AND($B239&gt;=1,$B239&lt;=17),OFFSET(INDEX('1組'!$B$6:$E$39,MATCH($B239,'1組'!$B$6:$B$39,0),2),1,0),"")</f>
        <v/>
      </c>
      <c r="T239" s="57" t="str">
        <f>IF($A239="","",$I239+$I239+5)</f>
        <v/>
      </c>
      <c r="U239" s="57" t="str">
        <f>IF($A239="","",$B239+$B239+4)</f>
        <v/>
      </c>
      <c r="V239" s="57" t="str">
        <f t="shared" ref="V239" si="836">IF($A239="","",$T239-1)</f>
        <v/>
      </c>
      <c r="W239" s="57" t="str">
        <f t="shared" ref="W239" si="837">IF($A239="","",$U239)</f>
        <v/>
      </c>
      <c r="X239" s="57" t="str">
        <f t="shared" ref="X239" si="838">IF($A239="","",$T239-1)</f>
        <v/>
      </c>
      <c r="Y239" s="57" t="str">
        <f t="shared" ref="Y239" si="839">IF($A239="","",$U239+1)</f>
        <v/>
      </c>
      <c r="Z239" s="57" t="str">
        <f ca="1">IF(AND($I239&gt;=1,$I239&lt;=17),OFFSET(INDEX('1組'!$B$6:$E$39,MATCH($I239,'1組'!$B$6:$B$39,0),2),1,0),"")</f>
        <v/>
      </c>
      <c r="AA239" s="57"/>
      <c r="AB239" s="57"/>
    </row>
    <row r="240" spans="1:28">
      <c r="A240" s="62"/>
      <c r="B240" s="87"/>
      <c r="C240" s="63"/>
      <c r="D240" s="79"/>
      <c r="E240" s="80"/>
      <c r="F240" s="81"/>
      <c r="G240" s="80"/>
      <c r="H240" s="63"/>
      <c r="I240" s="63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</row>
    <row r="241" spans="1:28" ht="23.4">
      <c r="A241" s="67"/>
      <c r="B241" s="89"/>
      <c r="C241" s="69" t="str">
        <f>IF(AND($B241&gt;=1,$B241&lt;=17),INDEX('1組'!$B$6:$E$39,MATCH($B241,'1組'!$B$6:$B$39,0),4),"")</f>
        <v/>
      </c>
      <c r="D241" s="195"/>
      <c r="E241" s="196"/>
      <c r="F241" s="195"/>
      <c r="G241" s="196"/>
      <c r="H241" s="69" t="str">
        <f>IF(AND($I241&gt;=1,$I241&lt;=17),INDEX('1組'!$B$6:$E$39,MATCH($I241,'1組'!$B$6:$B$39,0),4),"")</f>
        <v/>
      </c>
      <c r="I241" s="65"/>
      <c r="M241" s="57" t="str">
        <f>IF($A241="","",$B241+$B241+5)</f>
        <v/>
      </c>
      <c r="N241" s="57" t="str">
        <f>IF($A241="","",$I241+$I241+4)</f>
        <v/>
      </c>
      <c r="O241" s="57" t="str">
        <f t="shared" ref="O241" si="840">IF($A241="","",$M241-1)</f>
        <v/>
      </c>
      <c r="P241" s="57" t="str">
        <f t="shared" ref="P241" si="841">IF($A241="","",$N241)</f>
        <v/>
      </c>
      <c r="Q241" s="57" t="str">
        <f t="shared" ref="Q241" si="842">IF($A241="","",$M241-1)</f>
        <v/>
      </c>
      <c r="R241" s="57" t="str">
        <f t="shared" ref="R241" si="843">IF($A241="","",$N241+1)</f>
        <v/>
      </c>
      <c r="S241" s="57" t="str">
        <f ca="1">IF(AND($B241&gt;=1,$B241&lt;=17),OFFSET(INDEX('1組'!$B$6:$E$39,MATCH($B241,'1組'!$B$6:$B$39,0),2),1,0),"")</f>
        <v/>
      </c>
      <c r="T241" s="57" t="str">
        <f>IF($A241="","",$I241+$I241+5)</f>
        <v/>
      </c>
      <c r="U241" s="57" t="str">
        <f>IF($A241="","",$B241+$B241+4)</f>
        <v/>
      </c>
      <c r="V241" s="57" t="str">
        <f t="shared" ref="V241" si="844">IF($A241="","",$T241-1)</f>
        <v/>
      </c>
      <c r="W241" s="57" t="str">
        <f t="shared" ref="W241" si="845">IF($A241="","",$U241)</f>
        <v/>
      </c>
      <c r="X241" s="57" t="str">
        <f t="shared" ref="X241" si="846">IF($A241="","",$T241-1)</f>
        <v/>
      </c>
      <c r="Y241" s="57" t="str">
        <f t="shared" ref="Y241" si="847">IF($A241="","",$U241+1)</f>
        <v/>
      </c>
      <c r="Z241" s="57" t="str">
        <f ca="1">IF(AND($I241&gt;=1,$I241&lt;=17),OFFSET(INDEX('1組'!$B$6:$E$39,MATCH($I241,'1組'!$B$6:$B$39,0),2),1,0),"")</f>
        <v/>
      </c>
      <c r="AA241" s="57"/>
      <c r="AB241" s="57"/>
    </row>
    <row r="242" spans="1:28">
      <c r="A242" s="62"/>
      <c r="B242" s="87"/>
      <c r="C242" s="63"/>
      <c r="D242" s="79"/>
      <c r="E242" s="80"/>
      <c r="F242" s="81"/>
      <c r="G242" s="80"/>
      <c r="H242" s="63"/>
      <c r="I242" s="63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</row>
    <row r="243" spans="1:28" ht="23.4">
      <c r="A243" s="67"/>
      <c r="B243" s="89"/>
      <c r="C243" s="69" t="str">
        <f>IF(AND($B243&gt;=1,$B243&lt;=17),INDEX('1組'!$B$6:$E$39,MATCH($B243,'1組'!$B$6:$B$39,0),4),"")</f>
        <v/>
      </c>
      <c r="D243" s="195"/>
      <c r="E243" s="196"/>
      <c r="F243" s="195"/>
      <c r="G243" s="196"/>
      <c r="H243" s="69" t="str">
        <f>IF(AND($I243&gt;=1,$I243&lt;=17),INDEX('1組'!$B$6:$E$39,MATCH($I243,'1組'!$B$6:$B$39,0),4),"")</f>
        <v/>
      </c>
      <c r="I243" s="65"/>
      <c r="M243" s="57" t="str">
        <f>IF($A243="","",$B243+$B243+5)</f>
        <v/>
      </c>
      <c r="N243" s="57" t="str">
        <f>IF($A243="","",$I243+$I243+4)</f>
        <v/>
      </c>
      <c r="O243" s="57" t="str">
        <f t="shared" ref="O243" si="848">IF($A243="","",$M243-1)</f>
        <v/>
      </c>
      <c r="P243" s="57" t="str">
        <f t="shared" ref="P243" si="849">IF($A243="","",$N243)</f>
        <v/>
      </c>
      <c r="Q243" s="57" t="str">
        <f t="shared" ref="Q243" si="850">IF($A243="","",$M243-1)</f>
        <v/>
      </c>
      <c r="R243" s="57" t="str">
        <f t="shared" ref="R243" si="851">IF($A243="","",$N243+1)</f>
        <v/>
      </c>
      <c r="S243" s="57" t="str">
        <f ca="1">IF(AND($B243&gt;=1,$B243&lt;=17),OFFSET(INDEX('1組'!$B$6:$E$39,MATCH($B243,'1組'!$B$6:$B$39,0),2),1,0),"")</f>
        <v/>
      </c>
      <c r="T243" s="57" t="str">
        <f>IF($A243="","",$I243+$I243+5)</f>
        <v/>
      </c>
      <c r="U243" s="57" t="str">
        <f>IF($A243="","",$B243+$B243+4)</f>
        <v/>
      </c>
      <c r="V243" s="57" t="str">
        <f t="shared" ref="V243" si="852">IF($A243="","",$T243-1)</f>
        <v/>
      </c>
      <c r="W243" s="57" t="str">
        <f t="shared" ref="W243" si="853">IF($A243="","",$U243)</f>
        <v/>
      </c>
      <c r="X243" s="57" t="str">
        <f t="shared" ref="X243" si="854">IF($A243="","",$T243-1)</f>
        <v/>
      </c>
      <c r="Y243" s="57" t="str">
        <f t="shared" ref="Y243" si="855">IF($A243="","",$U243+1)</f>
        <v/>
      </c>
      <c r="Z243" s="57" t="str">
        <f ca="1">IF(AND($I243&gt;=1,$I243&lt;=17),OFFSET(INDEX('1組'!$B$6:$E$39,MATCH($I243,'1組'!$B$6:$B$39,0),2),1,0),"")</f>
        <v/>
      </c>
      <c r="AA243" s="57"/>
      <c r="AB243" s="57"/>
    </row>
    <row r="244" spans="1:28">
      <c r="A244" s="62"/>
      <c r="B244" s="87"/>
      <c r="C244" s="63"/>
      <c r="D244" s="79"/>
      <c r="E244" s="80"/>
      <c r="F244" s="81"/>
      <c r="G244" s="80"/>
      <c r="H244" s="63"/>
      <c r="I244" s="63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</row>
    <row r="245" spans="1:28" ht="23.4">
      <c r="A245" s="67"/>
      <c r="B245" s="89"/>
      <c r="C245" s="69" t="str">
        <f>IF(AND($B245&gt;=1,$B245&lt;=17),INDEX('1組'!$B$6:$E$39,MATCH($B245,'1組'!$B$6:$B$39,0),4),"")</f>
        <v/>
      </c>
      <c r="D245" s="195"/>
      <c r="E245" s="196"/>
      <c r="F245" s="195"/>
      <c r="G245" s="196"/>
      <c r="H245" s="69" t="str">
        <f>IF(AND($I245&gt;=1,$I245&lt;=17),INDEX('1組'!$B$6:$E$39,MATCH($I245,'1組'!$B$6:$B$39,0),4),"")</f>
        <v/>
      </c>
      <c r="I245" s="65"/>
      <c r="M245" s="57" t="str">
        <f>IF($A245="","",$B245+$B245+5)</f>
        <v/>
      </c>
      <c r="N245" s="57" t="str">
        <f>IF($A245="","",$I245+$I245+4)</f>
        <v/>
      </c>
      <c r="O245" s="57" t="str">
        <f t="shared" ref="O245" si="856">IF($A245="","",$M245-1)</f>
        <v/>
      </c>
      <c r="P245" s="57" t="str">
        <f t="shared" ref="P245" si="857">IF($A245="","",$N245)</f>
        <v/>
      </c>
      <c r="Q245" s="57" t="str">
        <f t="shared" ref="Q245" si="858">IF($A245="","",$M245-1)</f>
        <v/>
      </c>
      <c r="R245" s="57" t="str">
        <f t="shared" ref="R245" si="859">IF($A245="","",$N245+1)</f>
        <v/>
      </c>
      <c r="S245" s="57" t="str">
        <f ca="1">IF(AND($B245&gt;=1,$B245&lt;=17),OFFSET(INDEX('1組'!$B$6:$E$39,MATCH($B245,'1組'!$B$6:$B$39,0),2),1,0),"")</f>
        <v/>
      </c>
      <c r="T245" s="57" t="str">
        <f>IF($A245="","",$I245+$I245+5)</f>
        <v/>
      </c>
      <c r="U245" s="57" t="str">
        <f>IF($A245="","",$B245+$B245+4)</f>
        <v/>
      </c>
      <c r="V245" s="57" t="str">
        <f t="shared" ref="V245" si="860">IF($A245="","",$T245-1)</f>
        <v/>
      </c>
      <c r="W245" s="57" t="str">
        <f t="shared" ref="W245" si="861">IF($A245="","",$U245)</f>
        <v/>
      </c>
      <c r="X245" s="57" t="str">
        <f t="shared" ref="X245" si="862">IF($A245="","",$T245-1)</f>
        <v/>
      </c>
      <c r="Y245" s="57" t="str">
        <f t="shared" ref="Y245" si="863">IF($A245="","",$U245+1)</f>
        <v/>
      </c>
      <c r="Z245" s="57" t="str">
        <f ca="1">IF(AND($I245&gt;=1,$I245&lt;=17),OFFSET(INDEX('1組'!$B$6:$E$39,MATCH($I245,'1組'!$B$6:$B$39,0),2),1,0),"")</f>
        <v/>
      </c>
      <c r="AA245" s="57"/>
      <c r="AB245" s="57"/>
    </row>
    <row r="246" spans="1:28">
      <c r="A246" s="62"/>
      <c r="B246" s="87"/>
      <c r="C246" s="63"/>
      <c r="D246" s="79"/>
      <c r="E246" s="80"/>
      <c r="F246" s="81"/>
      <c r="G246" s="80"/>
      <c r="H246" s="63"/>
      <c r="I246" s="63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</row>
    <row r="247" spans="1:28" ht="23.4">
      <c r="A247" s="67"/>
      <c r="B247" s="89"/>
      <c r="C247" s="69" t="str">
        <f>IF(AND($B247&gt;=1,$B247&lt;=17),INDEX('1組'!$B$6:$E$39,MATCH($B247,'1組'!$B$6:$B$39,0),4),"")</f>
        <v/>
      </c>
      <c r="D247" s="195"/>
      <c r="E247" s="196"/>
      <c r="F247" s="195"/>
      <c r="G247" s="196"/>
      <c r="H247" s="69" t="str">
        <f>IF(AND($I247&gt;=1,$I247&lt;=17),INDEX('1組'!$B$6:$E$39,MATCH($I247,'1組'!$B$6:$B$39,0),4),"")</f>
        <v/>
      </c>
      <c r="I247" s="65"/>
      <c r="M247" s="57" t="str">
        <f>IF($A247="","",$B247+$B247+5)</f>
        <v/>
      </c>
      <c r="N247" s="57" t="str">
        <f>IF($A247="","",$I247+$I247+4)</f>
        <v/>
      </c>
      <c r="O247" s="57" t="str">
        <f>IF($A247="","",$M247-1)</f>
        <v/>
      </c>
      <c r="P247" s="57" t="str">
        <f>IF($A247="","",$N247)</f>
        <v/>
      </c>
      <c r="Q247" s="57" t="str">
        <f>IF($A247="","",$M247-1)</f>
        <v/>
      </c>
      <c r="R247" s="57" t="str">
        <f>IF($A247="","",$N247+1)</f>
        <v/>
      </c>
      <c r="S247" s="57" t="str">
        <f ca="1">IF(AND($B247&gt;=1,$B247&lt;=17),OFFSET(INDEX('1組'!$B$6:$E$39,MATCH($B247,'1組'!$B$6:$B$39,0),2),1,0),"")</f>
        <v/>
      </c>
      <c r="T247" s="57" t="str">
        <f>IF($A247="","",$I247+$I247+5)</f>
        <v/>
      </c>
      <c r="U247" s="57" t="str">
        <f>IF($A247="","",$B247+$B247+4)</f>
        <v/>
      </c>
      <c r="V247" s="57" t="str">
        <f>IF($A247="","",$T247-1)</f>
        <v/>
      </c>
      <c r="W247" s="57" t="str">
        <f>IF($A247="","",$U247)</f>
        <v/>
      </c>
      <c r="X247" s="57" t="str">
        <f>IF($A247="","",$T247-1)</f>
        <v/>
      </c>
      <c r="Y247" s="57" t="str">
        <f>IF($A247="","",$U247+1)</f>
        <v/>
      </c>
      <c r="Z247" s="57" t="str">
        <f ca="1">IF(AND($I247&gt;=1,$I247&lt;=17),OFFSET(INDEX('1組'!$B$6:$E$39,MATCH($I247,'1組'!$B$6:$B$39,0),2),1,0),"")</f>
        <v/>
      </c>
      <c r="AA247" s="57"/>
      <c r="AB247" s="57"/>
    </row>
    <row r="248" spans="1:28">
      <c r="A248" s="62"/>
      <c r="B248" s="87"/>
      <c r="C248" s="63"/>
      <c r="D248" s="79"/>
      <c r="E248" s="80"/>
      <c r="F248" s="81"/>
      <c r="G248" s="80"/>
      <c r="H248" s="63"/>
      <c r="I248" s="63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</row>
    <row r="249" spans="1:28" ht="23.4">
      <c r="A249" s="67"/>
      <c r="B249" s="89"/>
      <c r="C249" s="69" t="str">
        <f>IF(AND($B249&gt;=1,$B249&lt;=17),INDEX('1組'!$B$6:$E$39,MATCH($B249,'1組'!$B$6:$B$39,0),4),"")</f>
        <v/>
      </c>
      <c r="D249" s="195"/>
      <c r="E249" s="196"/>
      <c r="F249" s="195"/>
      <c r="G249" s="196"/>
      <c r="H249" s="69" t="str">
        <f>IF(AND($I249&gt;=1,$I249&lt;=17),INDEX('1組'!$B$6:$E$39,MATCH($I249,'1組'!$B$6:$B$39,0),4),"")</f>
        <v/>
      </c>
      <c r="I249" s="65"/>
      <c r="M249" s="57" t="str">
        <f>IF($A249="","",$B249+$B249+5)</f>
        <v/>
      </c>
      <c r="N249" s="57" t="str">
        <f>IF($A249="","",$I249+$I249+4)</f>
        <v/>
      </c>
      <c r="O249" s="57" t="str">
        <f t="shared" ref="O249" si="864">IF($A249="","",$M249-1)</f>
        <v/>
      </c>
      <c r="P249" s="57" t="str">
        <f t="shared" ref="P249" si="865">IF($A249="","",$N249)</f>
        <v/>
      </c>
      <c r="Q249" s="57" t="str">
        <f t="shared" ref="Q249" si="866">IF($A249="","",$M249-1)</f>
        <v/>
      </c>
      <c r="R249" s="57" t="str">
        <f t="shared" ref="R249" si="867">IF($A249="","",$N249+1)</f>
        <v/>
      </c>
      <c r="S249" s="57" t="str">
        <f ca="1">IF(AND($B249&gt;=1,$B249&lt;=17),OFFSET(INDEX('1組'!$B$6:$E$39,MATCH($B249,'1組'!$B$6:$B$39,0),2),1,0),"")</f>
        <v/>
      </c>
      <c r="T249" s="57" t="str">
        <f>IF($A249="","",$I249+$I249+5)</f>
        <v/>
      </c>
      <c r="U249" s="57" t="str">
        <f>IF($A249="","",$B249+$B249+4)</f>
        <v/>
      </c>
      <c r="V249" s="57" t="str">
        <f t="shared" ref="V249" si="868">IF($A249="","",$T249-1)</f>
        <v/>
      </c>
      <c r="W249" s="57" t="str">
        <f t="shared" ref="W249" si="869">IF($A249="","",$U249)</f>
        <v/>
      </c>
      <c r="X249" s="57" t="str">
        <f t="shared" ref="X249" si="870">IF($A249="","",$T249-1)</f>
        <v/>
      </c>
      <c r="Y249" s="57" t="str">
        <f t="shared" ref="Y249" si="871">IF($A249="","",$U249+1)</f>
        <v/>
      </c>
      <c r="Z249" s="57" t="str">
        <f ca="1">IF(AND($I249&gt;=1,$I249&lt;=17),OFFSET(INDEX('1組'!$B$6:$E$39,MATCH($I249,'1組'!$B$6:$B$39,0),2),1,0),"")</f>
        <v/>
      </c>
      <c r="AA249" s="57"/>
      <c r="AB249" s="57"/>
    </row>
    <row r="250" spans="1:28">
      <c r="A250" s="62"/>
      <c r="B250" s="87"/>
      <c r="C250" s="63"/>
      <c r="D250" s="79"/>
      <c r="E250" s="80"/>
      <c r="F250" s="81"/>
      <c r="G250" s="80"/>
      <c r="H250" s="63"/>
      <c r="I250" s="63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</row>
    <row r="251" spans="1:28" ht="23.4">
      <c r="A251" s="67"/>
      <c r="B251" s="89"/>
      <c r="C251" s="69" t="str">
        <f>IF(AND($B251&gt;=1,$B251&lt;=17),INDEX('1組'!$B$6:$E$39,MATCH($B251,'1組'!$B$6:$B$39,0),4),"")</f>
        <v/>
      </c>
      <c r="D251" s="195"/>
      <c r="E251" s="196"/>
      <c r="F251" s="195"/>
      <c r="G251" s="196"/>
      <c r="H251" s="69" t="str">
        <f>IF(AND($I251&gt;=1,$I251&lt;=17),INDEX('1組'!$B$6:$E$39,MATCH($I251,'1組'!$B$6:$B$39,0),4),"")</f>
        <v/>
      </c>
      <c r="I251" s="65"/>
      <c r="M251" s="57" t="str">
        <f>IF($A251="","",$B251+$B251+5)</f>
        <v/>
      </c>
      <c r="N251" s="57" t="str">
        <f>IF($A251="","",$I251+$I251+4)</f>
        <v/>
      </c>
      <c r="O251" s="57" t="str">
        <f t="shared" ref="O251" si="872">IF($A251="","",$M251-1)</f>
        <v/>
      </c>
      <c r="P251" s="57" t="str">
        <f t="shared" ref="P251" si="873">IF($A251="","",$N251)</f>
        <v/>
      </c>
      <c r="Q251" s="57" t="str">
        <f t="shared" ref="Q251" si="874">IF($A251="","",$M251-1)</f>
        <v/>
      </c>
      <c r="R251" s="57" t="str">
        <f t="shared" ref="R251" si="875">IF($A251="","",$N251+1)</f>
        <v/>
      </c>
      <c r="S251" s="57" t="str">
        <f ca="1">IF(AND($B251&gt;=1,$B251&lt;=17),OFFSET(INDEX('1組'!$B$6:$E$39,MATCH($B251,'1組'!$B$6:$B$39,0),2),1,0),"")</f>
        <v/>
      </c>
      <c r="T251" s="57" t="str">
        <f>IF($A251="","",$I251+$I251+5)</f>
        <v/>
      </c>
      <c r="U251" s="57" t="str">
        <f>IF($A251="","",$B251+$B251+4)</f>
        <v/>
      </c>
      <c r="V251" s="57" t="str">
        <f t="shared" ref="V251" si="876">IF($A251="","",$T251-1)</f>
        <v/>
      </c>
      <c r="W251" s="57" t="str">
        <f t="shared" ref="W251" si="877">IF($A251="","",$U251)</f>
        <v/>
      </c>
      <c r="X251" s="57" t="str">
        <f t="shared" ref="X251" si="878">IF($A251="","",$T251-1)</f>
        <v/>
      </c>
      <c r="Y251" s="57" t="str">
        <f t="shared" ref="Y251" si="879">IF($A251="","",$U251+1)</f>
        <v/>
      </c>
      <c r="Z251" s="57" t="str">
        <f ca="1">IF(AND($I251&gt;=1,$I251&lt;=17),OFFSET(INDEX('1組'!$B$6:$E$39,MATCH($I251,'1組'!$B$6:$B$39,0),2),1,0),"")</f>
        <v/>
      </c>
      <c r="AA251" s="57"/>
      <c r="AB251" s="57"/>
    </row>
    <row r="252" spans="1:28">
      <c r="A252" s="62"/>
      <c r="B252" s="87"/>
      <c r="C252" s="63"/>
      <c r="D252" s="79"/>
      <c r="E252" s="80"/>
      <c r="F252" s="81"/>
      <c r="G252" s="80"/>
      <c r="H252" s="63"/>
      <c r="I252" s="63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</row>
    <row r="253" spans="1:28" ht="23.4">
      <c r="A253" s="67"/>
      <c r="B253" s="89"/>
      <c r="C253" s="69" t="str">
        <f>IF(AND($B253&gt;=1,$B253&lt;=17),INDEX('1組'!$B$6:$E$39,MATCH($B253,'1組'!$B$6:$B$39,0),4),"")</f>
        <v/>
      </c>
      <c r="D253" s="195"/>
      <c r="E253" s="196"/>
      <c r="F253" s="195"/>
      <c r="G253" s="196"/>
      <c r="H253" s="69" t="str">
        <f>IF(AND($I253&gt;=1,$I253&lt;=17),INDEX('1組'!$B$6:$E$39,MATCH($I253,'1組'!$B$6:$B$39,0),4),"")</f>
        <v/>
      </c>
      <c r="I253" s="65"/>
      <c r="M253" s="57" t="str">
        <f>IF($A253="","",$B253+$B253+5)</f>
        <v/>
      </c>
      <c r="N253" s="57" t="str">
        <f>IF($A253="","",$I253+$I253+4)</f>
        <v/>
      </c>
      <c r="O253" s="57" t="str">
        <f t="shared" ref="O253" si="880">IF($A253="","",$M253-1)</f>
        <v/>
      </c>
      <c r="P253" s="57" t="str">
        <f t="shared" ref="P253" si="881">IF($A253="","",$N253)</f>
        <v/>
      </c>
      <c r="Q253" s="57" t="str">
        <f t="shared" ref="Q253" si="882">IF($A253="","",$M253-1)</f>
        <v/>
      </c>
      <c r="R253" s="57" t="str">
        <f t="shared" ref="R253" si="883">IF($A253="","",$N253+1)</f>
        <v/>
      </c>
      <c r="S253" s="57" t="str">
        <f ca="1">IF(AND($B253&gt;=1,$B253&lt;=17),OFFSET(INDEX('1組'!$B$6:$E$39,MATCH($B253,'1組'!$B$6:$B$39,0),2),1,0),"")</f>
        <v/>
      </c>
      <c r="T253" s="57" t="str">
        <f>IF($A253="","",$I253+$I253+5)</f>
        <v/>
      </c>
      <c r="U253" s="57" t="str">
        <f>IF($A253="","",$B253+$B253+4)</f>
        <v/>
      </c>
      <c r="V253" s="57" t="str">
        <f t="shared" ref="V253" si="884">IF($A253="","",$T253-1)</f>
        <v/>
      </c>
      <c r="W253" s="57" t="str">
        <f t="shared" ref="W253" si="885">IF($A253="","",$U253)</f>
        <v/>
      </c>
      <c r="X253" s="57" t="str">
        <f t="shared" ref="X253" si="886">IF($A253="","",$T253-1)</f>
        <v/>
      </c>
      <c r="Y253" s="57" t="str">
        <f t="shared" ref="Y253" si="887">IF($A253="","",$U253+1)</f>
        <v/>
      </c>
      <c r="Z253" s="57" t="str">
        <f ca="1">IF(AND($I253&gt;=1,$I253&lt;=17),OFFSET(INDEX('1組'!$B$6:$E$39,MATCH($I253,'1組'!$B$6:$B$39,0),2),1,0),"")</f>
        <v/>
      </c>
      <c r="AA253" s="57"/>
      <c r="AB253" s="57"/>
    </row>
    <row r="254" spans="1:28" ht="16.2">
      <c r="A254" s="68"/>
      <c r="B254" s="87"/>
      <c r="C254" s="63"/>
      <c r="D254" s="79"/>
      <c r="E254" s="80"/>
      <c r="F254" s="81"/>
      <c r="G254" s="80"/>
      <c r="H254" s="63"/>
      <c r="I254" s="63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</row>
    <row r="255" spans="1:28" ht="23.4">
      <c r="A255" s="67"/>
      <c r="B255" s="89"/>
      <c r="C255" s="69" t="str">
        <f>IF(AND($B255&gt;=1,$B255&lt;=17),INDEX('1組'!$B$6:$E$39,MATCH($B255,'1組'!$B$6:$B$39,0),4),"")</f>
        <v/>
      </c>
      <c r="D255" s="195"/>
      <c r="E255" s="196"/>
      <c r="F255" s="195"/>
      <c r="G255" s="196"/>
      <c r="H255" s="69" t="str">
        <f>IF(AND($I255&gt;=1,$I255&lt;=17),INDEX('1組'!$B$6:$E$39,MATCH($I255,'1組'!$B$6:$B$39,0),4),"")</f>
        <v/>
      </c>
      <c r="I255" s="65"/>
      <c r="M255" s="57" t="str">
        <f>IF($A255="","",$B255+$B255+5)</f>
        <v/>
      </c>
      <c r="N255" s="57" t="str">
        <f>IF($A255="","",$I255+$I255+4)</f>
        <v/>
      </c>
      <c r="O255" s="57" t="str">
        <f t="shared" ref="O255" si="888">IF($A255="","",$M255-1)</f>
        <v/>
      </c>
      <c r="P255" s="57" t="str">
        <f t="shared" ref="P255" si="889">IF($A255="","",$N255)</f>
        <v/>
      </c>
      <c r="Q255" s="57" t="str">
        <f t="shared" ref="Q255" si="890">IF($A255="","",$M255-1)</f>
        <v/>
      </c>
      <c r="R255" s="57" t="str">
        <f t="shared" ref="R255" si="891">IF($A255="","",$N255+1)</f>
        <v/>
      </c>
      <c r="S255" s="57" t="str">
        <f ca="1">IF(AND($B255&gt;=1,$B255&lt;=17),OFFSET(INDEX('1組'!$B$6:$E$39,MATCH($B255,'1組'!$B$6:$B$39,0),2),1,0),"")</f>
        <v/>
      </c>
      <c r="T255" s="57" t="str">
        <f>IF($A255="","",$I255+$I255+5)</f>
        <v/>
      </c>
      <c r="U255" s="57" t="str">
        <f>IF($A255="","",$B255+$B255+4)</f>
        <v/>
      </c>
      <c r="V255" s="57" t="str">
        <f t="shared" ref="V255" si="892">IF($A255="","",$T255-1)</f>
        <v/>
      </c>
      <c r="W255" s="57" t="str">
        <f t="shared" ref="W255" si="893">IF($A255="","",$U255)</f>
        <v/>
      </c>
      <c r="X255" s="57" t="str">
        <f t="shared" ref="X255" si="894">IF($A255="","",$T255-1)</f>
        <v/>
      </c>
      <c r="Y255" s="57" t="str">
        <f t="shared" ref="Y255" si="895">IF($A255="","",$U255+1)</f>
        <v/>
      </c>
      <c r="Z255" s="57" t="str">
        <f ca="1">IF(AND($I255&gt;=1,$I255&lt;=17),OFFSET(INDEX('1組'!$B$6:$E$39,MATCH($I255,'1組'!$B$6:$B$39,0),2),1,0),"")</f>
        <v/>
      </c>
      <c r="AA255" s="57"/>
      <c r="AB255" s="57"/>
    </row>
    <row r="256" spans="1:28">
      <c r="A256" s="62"/>
      <c r="B256" s="87"/>
      <c r="C256" s="63"/>
      <c r="D256" s="79"/>
      <c r="E256" s="80"/>
      <c r="F256" s="81"/>
      <c r="G256" s="80"/>
      <c r="H256" s="63"/>
      <c r="I256" s="63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</row>
    <row r="257" spans="1:28" ht="23.4">
      <c r="A257" s="67"/>
      <c r="B257" s="89"/>
      <c r="C257" s="69" t="str">
        <f>IF(AND($B257&gt;=1,$B257&lt;=17),INDEX('1組'!$B$6:$E$39,MATCH($B257,'1組'!$B$6:$B$39,0),4),"")</f>
        <v/>
      </c>
      <c r="D257" s="195"/>
      <c r="E257" s="196"/>
      <c r="F257" s="195"/>
      <c r="G257" s="196"/>
      <c r="H257" s="69" t="str">
        <f>IF(AND($I257&gt;=1,$I257&lt;=17),INDEX('1組'!$B$6:$E$39,MATCH($I257,'1組'!$B$6:$B$39,0),4),"")</f>
        <v/>
      </c>
      <c r="I257" s="65"/>
      <c r="M257" s="57" t="str">
        <f>IF($A257="","",$B257+$B257+5)</f>
        <v/>
      </c>
      <c r="N257" s="57" t="str">
        <f>IF($A257="","",$I257+$I257+4)</f>
        <v/>
      </c>
      <c r="O257" s="57" t="str">
        <f t="shared" ref="O257" si="896">IF($A257="","",$M257-1)</f>
        <v/>
      </c>
      <c r="P257" s="57" t="str">
        <f t="shared" ref="P257" si="897">IF($A257="","",$N257)</f>
        <v/>
      </c>
      <c r="Q257" s="57" t="str">
        <f t="shared" ref="Q257" si="898">IF($A257="","",$M257-1)</f>
        <v/>
      </c>
      <c r="R257" s="57" t="str">
        <f t="shared" ref="R257" si="899">IF($A257="","",$N257+1)</f>
        <v/>
      </c>
      <c r="S257" s="57" t="str">
        <f ca="1">IF(AND($B257&gt;=1,$B257&lt;=17),OFFSET(INDEX('1組'!$B$6:$E$39,MATCH($B257,'1組'!$B$6:$B$39,0),2),1,0),"")</f>
        <v/>
      </c>
      <c r="T257" s="57" t="str">
        <f>IF($A257="","",$I257+$I257+5)</f>
        <v/>
      </c>
      <c r="U257" s="57" t="str">
        <f>IF($A257="","",$B257+$B257+4)</f>
        <v/>
      </c>
      <c r="V257" s="57" t="str">
        <f t="shared" ref="V257" si="900">IF($A257="","",$T257-1)</f>
        <v/>
      </c>
      <c r="W257" s="57" t="str">
        <f t="shared" ref="W257" si="901">IF($A257="","",$U257)</f>
        <v/>
      </c>
      <c r="X257" s="57" t="str">
        <f t="shared" ref="X257" si="902">IF($A257="","",$T257-1)</f>
        <v/>
      </c>
      <c r="Y257" s="57" t="str">
        <f t="shared" ref="Y257" si="903">IF($A257="","",$U257+1)</f>
        <v/>
      </c>
      <c r="Z257" s="57" t="str">
        <f ca="1">IF(AND($I257&gt;=1,$I257&lt;=17),OFFSET(INDEX('1組'!$B$6:$E$39,MATCH($I257,'1組'!$B$6:$B$39,0),2),1,0),"")</f>
        <v/>
      </c>
      <c r="AA257" s="57"/>
      <c r="AB257" s="57"/>
    </row>
    <row r="258" spans="1:28">
      <c r="A258" s="62"/>
      <c r="B258" s="87"/>
      <c r="C258" s="63"/>
      <c r="D258" s="79"/>
      <c r="E258" s="80"/>
      <c r="F258" s="81"/>
      <c r="G258" s="80"/>
      <c r="H258" s="63"/>
      <c r="I258" s="63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</row>
    <row r="259" spans="1:28" ht="23.4">
      <c r="A259" s="67"/>
      <c r="B259" s="89"/>
      <c r="C259" s="69" t="str">
        <f>IF(AND($B259&gt;=1,$B259&lt;=17),INDEX('1組'!$B$6:$E$39,MATCH($B259,'1組'!$B$6:$B$39,0),4),"")</f>
        <v/>
      </c>
      <c r="D259" s="195"/>
      <c r="E259" s="196"/>
      <c r="F259" s="195"/>
      <c r="G259" s="196"/>
      <c r="H259" s="69" t="str">
        <f>IF(AND($I259&gt;=1,$I259&lt;=17),INDEX('1組'!$B$6:$E$39,MATCH($I259,'1組'!$B$6:$B$39,0),4),"")</f>
        <v/>
      </c>
      <c r="I259" s="65"/>
      <c r="M259" s="57" t="str">
        <f>IF($A259="","",$B259+$B259+5)</f>
        <v/>
      </c>
      <c r="N259" s="57" t="str">
        <f>IF($A259="","",$I259+$I259+4)</f>
        <v/>
      </c>
      <c r="O259" s="57" t="str">
        <f t="shared" ref="O259" si="904">IF($A259="","",$M259-1)</f>
        <v/>
      </c>
      <c r="P259" s="57" t="str">
        <f t="shared" ref="P259" si="905">IF($A259="","",$N259)</f>
        <v/>
      </c>
      <c r="Q259" s="57" t="str">
        <f t="shared" ref="Q259" si="906">IF($A259="","",$M259-1)</f>
        <v/>
      </c>
      <c r="R259" s="57" t="str">
        <f t="shared" ref="R259" si="907">IF($A259="","",$N259+1)</f>
        <v/>
      </c>
      <c r="S259" s="57" t="str">
        <f ca="1">IF(AND($B259&gt;=1,$B259&lt;=17),OFFSET(INDEX('1組'!$B$6:$E$39,MATCH($B259,'1組'!$B$6:$B$39,0),2),1,0),"")</f>
        <v/>
      </c>
      <c r="T259" s="57" t="str">
        <f>IF($A259="","",$I259+$I259+5)</f>
        <v/>
      </c>
      <c r="U259" s="57" t="str">
        <f>IF($A259="","",$B259+$B259+4)</f>
        <v/>
      </c>
      <c r="V259" s="57" t="str">
        <f t="shared" ref="V259" si="908">IF($A259="","",$T259-1)</f>
        <v/>
      </c>
      <c r="W259" s="57" t="str">
        <f t="shared" ref="W259" si="909">IF($A259="","",$U259)</f>
        <v/>
      </c>
      <c r="X259" s="57" t="str">
        <f t="shared" ref="X259" si="910">IF($A259="","",$T259-1)</f>
        <v/>
      </c>
      <c r="Y259" s="57" t="str">
        <f t="shared" ref="Y259" si="911">IF($A259="","",$U259+1)</f>
        <v/>
      </c>
      <c r="Z259" s="57" t="str">
        <f ca="1">IF(AND($I259&gt;=1,$I259&lt;=17),OFFSET(INDEX('1組'!$B$6:$E$39,MATCH($I259,'1組'!$B$6:$B$39,0),2),1,0),"")</f>
        <v/>
      </c>
      <c r="AA259" s="57"/>
      <c r="AB259" s="57"/>
    </row>
    <row r="260" spans="1:28">
      <c r="A260" s="62"/>
      <c r="B260" s="87"/>
      <c r="C260" s="63"/>
      <c r="D260" s="79"/>
      <c r="E260" s="80"/>
      <c r="F260" s="81"/>
      <c r="G260" s="80"/>
      <c r="H260" s="63"/>
      <c r="I260" s="63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</row>
    <row r="261" spans="1:28" ht="23.4">
      <c r="A261" s="67"/>
      <c r="B261" s="89"/>
      <c r="C261" s="69" t="str">
        <f>IF(AND($B261&gt;=1,$B261&lt;=17),INDEX('1組'!$B$6:$E$39,MATCH($B261,'1組'!$B$6:$B$39,0),4),"")</f>
        <v/>
      </c>
      <c r="D261" s="195"/>
      <c r="E261" s="196"/>
      <c r="F261" s="195"/>
      <c r="G261" s="196"/>
      <c r="H261" s="69" t="str">
        <f>IF(AND($I261&gt;=1,$I261&lt;=17),INDEX('1組'!$B$6:$E$39,MATCH($I261,'1組'!$B$6:$B$39,0),4),"")</f>
        <v/>
      </c>
      <c r="I261" s="65"/>
      <c r="M261" s="57" t="str">
        <f>IF($A261="","",$B261+$B261+5)</f>
        <v/>
      </c>
      <c r="N261" s="57" t="str">
        <f>IF($A261="","",$I261+$I261+4)</f>
        <v/>
      </c>
      <c r="O261" s="57" t="str">
        <f t="shared" ref="O261" si="912">IF($A261="","",$M261-1)</f>
        <v/>
      </c>
      <c r="P261" s="57" t="str">
        <f t="shared" ref="P261" si="913">IF($A261="","",$N261)</f>
        <v/>
      </c>
      <c r="Q261" s="57" t="str">
        <f t="shared" ref="Q261" si="914">IF($A261="","",$M261-1)</f>
        <v/>
      </c>
      <c r="R261" s="57" t="str">
        <f t="shared" ref="R261" si="915">IF($A261="","",$N261+1)</f>
        <v/>
      </c>
      <c r="S261" s="57" t="str">
        <f ca="1">IF(AND($B261&gt;=1,$B261&lt;=17),OFFSET(INDEX('1組'!$B$6:$E$39,MATCH($B261,'1組'!$B$6:$B$39,0),2),1,0),"")</f>
        <v/>
      </c>
      <c r="T261" s="57" t="str">
        <f>IF($A261="","",$I261+$I261+5)</f>
        <v/>
      </c>
      <c r="U261" s="57" t="str">
        <f>IF($A261="","",$B261+$B261+4)</f>
        <v/>
      </c>
      <c r="V261" s="57" t="str">
        <f t="shared" ref="V261" si="916">IF($A261="","",$T261-1)</f>
        <v/>
      </c>
      <c r="W261" s="57" t="str">
        <f t="shared" ref="W261" si="917">IF($A261="","",$U261)</f>
        <v/>
      </c>
      <c r="X261" s="57" t="str">
        <f t="shared" ref="X261" si="918">IF($A261="","",$T261-1)</f>
        <v/>
      </c>
      <c r="Y261" s="57" t="str">
        <f t="shared" ref="Y261" si="919">IF($A261="","",$U261+1)</f>
        <v/>
      </c>
      <c r="Z261" s="57" t="str">
        <f ca="1">IF(AND($I261&gt;=1,$I261&lt;=17),OFFSET(INDEX('1組'!$B$6:$E$39,MATCH($I261,'1組'!$B$6:$B$39,0),2),1,0),"")</f>
        <v/>
      </c>
      <c r="AA261" s="57"/>
      <c r="AB261" s="57"/>
    </row>
    <row r="262" spans="1:28">
      <c r="A262" s="62"/>
      <c r="B262" s="87"/>
      <c r="C262" s="63"/>
      <c r="D262" s="79"/>
      <c r="E262" s="80"/>
      <c r="F262" s="81"/>
      <c r="G262" s="80"/>
      <c r="H262" s="63"/>
      <c r="I262" s="63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</row>
    <row r="263" spans="1:28" ht="23.4">
      <c r="A263" s="67"/>
      <c r="B263" s="89"/>
      <c r="C263" s="69" t="str">
        <f>IF(AND($B263&gt;=1,$B263&lt;=17),INDEX('1組'!$B$6:$E$39,MATCH($B263,'1組'!$B$6:$B$39,0),4),"")</f>
        <v/>
      </c>
      <c r="D263" s="195"/>
      <c r="E263" s="196"/>
      <c r="F263" s="195"/>
      <c r="G263" s="196"/>
      <c r="H263" s="69" t="str">
        <f>IF(AND($I263&gt;=1,$I263&lt;=17),INDEX('1組'!$B$6:$E$39,MATCH($I263,'1組'!$B$6:$B$39,0),4),"")</f>
        <v/>
      </c>
      <c r="I263" s="65"/>
      <c r="M263" s="57" t="str">
        <f>IF($A263="","",$B263+$B263+5)</f>
        <v/>
      </c>
      <c r="N263" s="57" t="str">
        <f>IF($A263="","",$I263+$I263+4)</f>
        <v/>
      </c>
      <c r="O263" s="57" t="str">
        <f t="shared" ref="O263" si="920">IF($A263="","",$M263-1)</f>
        <v/>
      </c>
      <c r="P263" s="57" t="str">
        <f t="shared" ref="P263" si="921">IF($A263="","",$N263)</f>
        <v/>
      </c>
      <c r="Q263" s="57" t="str">
        <f t="shared" ref="Q263" si="922">IF($A263="","",$M263-1)</f>
        <v/>
      </c>
      <c r="R263" s="57" t="str">
        <f t="shared" ref="R263" si="923">IF($A263="","",$N263+1)</f>
        <v/>
      </c>
      <c r="S263" s="57" t="str">
        <f ca="1">IF(AND($B263&gt;=1,$B263&lt;=17),OFFSET(INDEX('1組'!$B$6:$E$39,MATCH($B263,'1組'!$B$6:$B$39,0),2),1,0),"")</f>
        <v/>
      </c>
      <c r="T263" s="57" t="str">
        <f>IF($A263="","",$I263+$I263+5)</f>
        <v/>
      </c>
      <c r="U263" s="57" t="str">
        <f>IF($A263="","",$B263+$B263+4)</f>
        <v/>
      </c>
      <c r="V263" s="57" t="str">
        <f t="shared" ref="V263" si="924">IF($A263="","",$T263-1)</f>
        <v/>
      </c>
      <c r="W263" s="57" t="str">
        <f t="shared" ref="W263" si="925">IF($A263="","",$U263)</f>
        <v/>
      </c>
      <c r="X263" s="57" t="str">
        <f t="shared" ref="X263" si="926">IF($A263="","",$T263-1)</f>
        <v/>
      </c>
      <c r="Y263" s="57" t="str">
        <f t="shared" ref="Y263" si="927">IF($A263="","",$U263+1)</f>
        <v/>
      </c>
      <c r="Z263" s="57" t="str">
        <f ca="1">IF(AND($I263&gt;=1,$I263&lt;=17),OFFSET(INDEX('1組'!$B$6:$E$39,MATCH($I263,'1組'!$B$6:$B$39,0),2),1,0),"")</f>
        <v/>
      </c>
      <c r="AA263" s="57"/>
      <c r="AB263" s="57"/>
    </row>
    <row r="264" spans="1:28">
      <c r="A264" s="62"/>
      <c r="B264" s="87"/>
      <c r="C264" s="63"/>
      <c r="D264" s="79"/>
      <c r="E264" s="80"/>
      <c r="F264" s="81"/>
      <c r="G264" s="80"/>
      <c r="H264" s="63"/>
      <c r="I264" s="63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</row>
    <row r="265" spans="1:28" ht="23.4">
      <c r="A265" s="67"/>
      <c r="B265" s="89"/>
      <c r="C265" s="69" t="str">
        <f>IF(AND($B265&gt;=1,$B265&lt;=17),INDEX('1組'!$B$6:$E$39,MATCH($B265,'1組'!$B$6:$B$39,0),4),"")</f>
        <v/>
      </c>
      <c r="D265" s="195"/>
      <c r="E265" s="196"/>
      <c r="F265" s="195"/>
      <c r="G265" s="196"/>
      <c r="H265" s="69" t="str">
        <f>IF(AND($I265&gt;=1,$I265&lt;=17),INDEX('1組'!$B$6:$E$39,MATCH($I265,'1組'!$B$6:$B$39,0),4),"")</f>
        <v/>
      </c>
      <c r="I265" s="65"/>
      <c r="M265" s="57" t="str">
        <f>IF($A265="","",$B265+$B265+5)</f>
        <v/>
      </c>
      <c r="N265" s="57" t="str">
        <f>IF($A265="","",$I265+$I265+4)</f>
        <v/>
      </c>
      <c r="O265" s="57" t="str">
        <f t="shared" ref="O265" si="928">IF($A265="","",$M265-1)</f>
        <v/>
      </c>
      <c r="P265" s="57" t="str">
        <f t="shared" ref="P265" si="929">IF($A265="","",$N265)</f>
        <v/>
      </c>
      <c r="Q265" s="57" t="str">
        <f t="shared" ref="Q265" si="930">IF($A265="","",$M265-1)</f>
        <v/>
      </c>
      <c r="R265" s="57" t="str">
        <f t="shared" ref="R265" si="931">IF($A265="","",$N265+1)</f>
        <v/>
      </c>
      <c r="S265" s="57" t="str">
        <f ca="1">IF(AND($B265&gt;=1,$B265&lt;=17),OFFSET(INDEX('1組'!$B$6:$E$39,MATCH($B265,'1組'!$B$6:$B$39,0),2),1,0),"")</f>
        <v/>
      </c>
      <c r="T265" s="57" t="str">
        <f>IF($A265="","",$I265+$I265+5)</f>
        <v/>
      </c>
      <c r="U265" s="57" t="str">
        <f>IF($A265="","",$B265+$B265+4)</f>
        <v/>
      </c>
      <c r="V265" s="57" t="str">
        <f t="shared" ref="V265" si="932">IF($A265="","",$T265-1)</f>
        <v/>
      </c>
      <c r="W265" s="57" t="str">
        <f t="shared" ref="W265" si="933">IF($A265="","",$U265)</f>
        <v/>
      </c>
      <c r="X265" s="57" t="str">
        <f t="shared" ref="X265" si="934">IF($A265="","",$T265-1)</f>
        <v/>
      </c>
      <c r="Y265" s="57" t="str">
        <f t="shared" ref="Y265" si="935">IF($A265="","",$U265+1)</f>
        <v/>
      </c>
      <c r="Z265" s="57" t="str">
        <f ca="1">IF(AND($I265&gt;=1,$I265&lt;=17),OFFSET(INDEX('1組'!$B$6:$E$39,MATCH($I265,'1組'!$B$6:$B$39,0),2),1,0),"")</f>
        <v/>
      </c>
      <c r="AA265" s="57"/>
      <c r="AB265" s="57"/>
    </row>
    <row r="266" spans="1:28">
      <c r="A266" s="62"/>
      <c r="B266" s="87"/>
      <c r="C266" s="63"/>
      <c r="D266" s="79"/>
      <c r="E266" s="80"/>
      <c r="F266" s="81"/>
      <c r="G266" s="80"/>
      <c r="H266" s="63"/>
      <c r="I266" s="63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</row>
    <row r="267" spans="1:28" ht="23.4">
      <c r="A267" s="67"/>
      <c r="B267" s="89"/>
      <c r="C267" s="69" t="str">
        <f>IF(AND($B267&gt;=1,$B267&lt;=17),INDEX('1組'!$B$6:$E$39,MATCH($B267,'1組'!$B$6:$B$39,0),4),"")</f>
        <v/>
      </c>
      <c r="D267" s="195"/>
      <c r="E267" s="196"/>
      <c r="F267" s="195"/>
      <c r="G267" s="196"/>
      <c r="H267" s="69" t="str">
        <f>IF(AND($I267&gt;=1,$I267&lt;=17),INDEX('1組'!$B$6:$E$39,MATCH($I267,'1組'!$B$6:$B$39,0),4),"")</f>
        <v/>
      </c>
      <c r="I267" s="65"/>
      <c r="M267" s="57" t="str">
        <f>IF($A267="","",$B267+$B267+5)</f>
        <v/>
      </c>
      <c r="N267" s="57" t="str">
        <f>IF($A267="","",$I267+$I267+4)</f>
        <v/>
      </c>
      <c r="O267" s="57" t="str">
        <f>IF($A267="","",$M267-1)</f>
        <v/>
      </c>
      <c r="P267" s="57" t="str">
        <f>IF($A267="","",$N267)</f>
        <v/>
      </c>
      <c r="Q267" s="57" t="str">
        <f>IF($A267="","",$M267-1)</f>
        <v/>
      </c>
      <c r="R267" s="57" t="str">
        <f>IF($A267="","",$N267+1)</f>
        <v/>
      </c>
      <c r="S267" s="57" t="str">
        <f ca="1">IF(AND($B267&gt;=1,$B267&lt;=17),OFFSET(INDEX('1組'!$B$6:$E$39,MATCH($B267,'1組'!$B$6:$B$39,0),2),1,0),"")</f>
        <v/>
      </c>
      <c r="T267" s="57" t="str">
        <f>IF($A267="","",$I267+$I267+5)</f>
        <v/>
      </c>
      <c r="U267" s="57" t="str">
        <f>IF($A267="","",$B267+$B267+4)</f>
        <v/>
      </c>
      <c r="V267" s="57" t="str">
        <f>IF($A267="","",$T267-1)</f>
        <v/>
      </c>
      <c r="W267" s="57" t="str">
        <f>IF($A267="","",$U267)</f>
        <v/>
      </c>
      <c r="X267" s="57" t="str">
        <f>IF($A267="","",$T267-1)</f>
        <v/>
      </c>
      <c r="Y267" s="57" t="str">
        <f>IF($A267="","",$U267+1)</f>
        <v/>
      </c>
      <c r="Z267" s="57" t="str">
        <f ca="1">IF(AND($I267&gt;=1,$I267&lt;=17),OFFSET(INDEX('1組'!$B$6:$E$39,MATCH($I267,'1組'!$B$6:$B$39,0),2),1,0),"")</f>
        <v/>
      </c>
      <c r="AA267" s="57"/>
      <c r="AB267" s="57"/>
    </row>
    <row r="268" spans="1:28">
      <c r="A268" s="62"/>
      <c r="B268" s="87"/>
      <c r="C268" s="63"/>
      <c r="D268" s="79"/>
      <c r="E268" s="80"/>
      <c r="F268" s="81"/>
      <c r="G268" s="80"/>
      <c r="H268" s="63"/>
      <c r="I268" s="63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</row>
    <row r="269" spans="1:28" ht="23.4">
      <c r="A269" s="67"/>
      <c r="B269" s="89"/>
      <c r="C269" s="69" t="str">
        <f>IF(AND($B269&gt;=1,$B269&lt;=17),INDEX('1組'!$B$6:$E$39,MATCH($B269,'1組'!$B$6:$B$39,0),4),"")</f>
        <v/>
      </c>
      <c r="D269" s="195"/>
      <c r="E269" s="196"/>
      <c r="F269" s="195"/>
      <c r="G269" s="196"/>
      <c r="H269" s="69" t="str">
        <f>IF(AND($I269&gt;=1,$I269&lt;=17),INDEX('1組'!$B$6:$E$39,MATCH($I269,'1組'!$B$6:$B$39,0),4),"")</f>
        <v/>
      </c>
      <c r="I269" s="65"/>
      <c r="M269" s="57" t="str">
        <f>IF($A269="","",$B269+$B269+5)</f>
        <v/>
      </c>
      <c r="N269" s="57" t="str">
        <f>IF($A269="","",$I269+$I269+4)</f>
        <v/>
      </c>
      <c r="O269" s="57" t="str">
        <f t="shared" ref="O269" si="936">IF($A269="","",$M269-1)</f>
        <v/>
      </c>
      <c r="P269" s="57" t="str">
        <f t="shared" ref="P269" si="937">IF($A269="","",$N269)</f>
        <v/>
      </c>
      <c r="Q269" s="57" t="str">
        <f t="shared" ref="Q269" si="938">IF($A269="","",$M269-1)</f>
        <v/>
      </c>
      <c r="R269" s="57" t="str">
        <f t="shared" ref="R269" si="939">IF($A269="","",$N269+1)</f>
        <v/>
      </c>
      <c r="S269" s="57" t="str">
        <f ca="1">IF(AND($B269&gt;=1,$B269&lt;=17),OFFSET(INDEX('1組'!$B$6:$E$39,MATCH($B269,'1組'!$B$6:$B$39,0),2),1,0),"")</f>
        <v/>
      </c>
      <c r="T269" s="57" t="str">
        <f>IF($A269="","",$I269+$I269+5)</f>
        <v/>
      </c>
      <c r="U269" s="57" t="str">
        <f>IF($A269="","",$B269+$B269+4)</f>
        <v/>
      </c>
      <c r="V269" s="57" t="str">
        <f t="shared" ref="V269" si="940">IF($A269="","",$T269-1)</f>
        <v/>
      </c>
      <c r="W269" s="57" t="str">
        <f t="shared" ref="W269" si="941">IF($A269="","",$U269)</f>
        <v/>
      </c>
      <c r="X269" s="57" t="str">
        <f t="shared" ref="X269" si="942">IF($A269="","",$T269-1)</f>
        <v/>
      </c>
      <c r="Y269" s="57" t="str">
        <f t="shared" ref="Y269" si="943">IF($A269="","",$U269+1)</f>
        <v/>
      </c>
      <c r="Z269" s="57" t="str">
        <f ca="1">IF(AND($I269&gt;=1,$I269&lt;=17),OFFSET(INDEX('1組'!$B$6:$E$39,MATCH($I269,'1組'!$B$6:$B$39,0),2),1,0),"")</f>
        <v/>
      </c>
      <c r="AA269" s="57"/>
      <c r="AB269" s="57"/>
    </row>
    <row r="270" spans="1:28">
      <c r="A270" s="62"/>
      <c r="B270" s="87"/>
      <c r="C270" s="63"/>
      <c r="D270" s="79"/>
      <c r="E270" s="80"/>
      <c r="F270" s="81"/>
      <c r="G270" s="80"/>
      <c r="H270" s="63"/>
      <c r="I270" s="63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</row>
    <row r="271" spans="1:28" ht="23.4">
      <c r="A271" s="67"/>
      <c r="B271" s="89"/>
      <c r="C271" s="69" t="str">
        <f>IF(AND($B271&gt;=1,$B271&lt;=17),INDEX('1組'!$B$6:$E$39,MATCH($B271,'1組'!$B$6:$B$39,0),4),"")</f>
        <v/>
      </c>
      <c r="D271" s="195"/>
      <c r="E271" s="196"/>
      <c r="F271" s="195"/>
      <c r="G271" s="196"/>
      <c r="H271" s="69" t="str">
        <f>IF(AND($I271&gt;=1,$I271&lt;=17),INDEX('1組'!$B$6:$E$39,MATCH($I271,'1組'!$B$6:$B$39,0),4),"")</f>
        <v/>
      </c>
      <c r="I271" s="65"/>
      <c r="M271" s="57" t="str">
        <f>IF($A271="","",$B271+$B271+5)</f>
        <v/>
      </c>
      <c r="N271" s="57" t="str">
        <f>IF($A271="","",$I271+$I271+4)</f>
        <v/>
      </c>
      <c r="O271" s="57" t="str">
        <f t="shared" ref="O271" si="944">IF($A271="","",$M271-1)</f>
        <v/>
      </c>
      <c r="P271" s="57" t="str">
        <f t="shared" ref="P271" si="945">IF($A271="","",$N271)</f>
        <v/>
      </c>
      <c r="Q271" s="57" t="str">
        <f t="shared" ref="Q271" si="946">IF($A271="","",$M271-1)</f>
        <v/>
      </c>
      <c r="R271" s="57" t="str">
        <f t="shared" ref="R271" si="947">IF($A271="","",$N271+1)</f>
        <v/>
      </c>
      <c r="S271" s="57" t="str">
        <f ca="1">IF(AND($B271&gt;=1,$B271&lt;=17),OFFSET(INDEX('1組'!$B$6:$E$39,MATCH($B271,'1組'!$B$6:$B$39,0),2),1,0),"")</f>
        <v/>
      </c>
      <c r="T271" s="57" t="str">
        <f>IF($A271="","",$I271+$I271+5)</f>
        <v/>
      </c>
      <c r="U271" s="57" t="str">
        <f>IF($A271="","",$B271+$B271+4)</f>
        <v/>
      </c>
      <c r="V271" s="57" t="str">
        <f t="shared" ref="V271" si="948">IF($A271="","",$T271-1)</f>
        <v/>
      </c>
      <c r="W271" s="57" t="str">
        <f t="shared" ref="W271" si="949">IF($A271="","",$U271)</f>
        <v/>
      </c>
      <c r="X271" s="57" t="str">
        <f t="shared" ref="X271" si="950">IF($A271="","",$T271-1)</f>
        <v/>
      </c>
      <c r="Y271" s="57" t="str">
        <f t="shared" ref="Y271" si="951">IF($A271="","",$U271+1)</f>
        <v/>
      </c>
      <c r="Z271" s="57" t="str">
        <f ca="1">IF(AND($I271&gt;=1,$I271&lt;=17),OFFSET(INDEX('1組'!$B$6:$E$39,MATCH($I271,'1組'!$B$6:$B$39,0),2),1,0),"")</f>
        <v/>
      </c>
      <c r="AA271" s="57"/>
      <c r="AB271" s="57"/>
    </row>
    <row r="272" spans="1:28">
      <c r="A272" s="62"/>
      <c r="B272" s="87"/>
      <c r="C272" s="63"/>
      <c r="D272" s="79"/>
      <c r="E272" s="80"/>
      <c r="F272" s="81"/>
      <c r="G272" s="80"/>
      <c r="H272" s="63"/>
      <c r="I272" s="63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</row>
    <row r="273" spans="1:28" ht="23.4">
      <c r="A273" s="67"/>
      <c r="B273" s="89"/>
      <c r="C273" s="69" t="str">
        <f>IF(AND($B273&gt;=1,$B273&lt;=17),INDEX('1組'!$B$6:$E$39,MATCH($B273,'1組'!$B$6:$B$39,0),4),"")</f>
        <v/>
      </c>
      <c r="D273" s="195"/>
      <c r="E273" s="196"/>
      <c r="F273" s="195"/>
      <c r="G273" s="196"/>
      <c r="H273" s="69" t="str">
        <f>IF(AND($I273&gt;=1,$I273&lt;=17),INDEX('1組'!$B$6:$E$39,MATCH($I273,'1組'!$B$6:$B$39,0),4),"")</f>
        <v/>
      </c>
      <c r="I273" s="65"/>
      <c r="M273" s="57" t="str">
        <f>IF($A273="","",$B273+$B273+5)</f>
        <v/>
      </c>
      <c r="N273" s="57" t="str">
        <f>IF($A273="","",$I273+$I273+4)</f>
        <v/>
      </c>
      <c r="O273" s="57" t="str">
        <f t="shared" ref="O273:O329" si="952">IF($A273="","",$M273-1)</f>
        <v/>
      </c>
      <c r="P273" s="57" t="str">
        <f t="shared" ref="P273:P329" si="953">IF($A273="","",$N273)</f>
        <v/>
      </c>
      <c r="Q273" s="57" t="str">
        <f t="shared" ref="Q273:Q329" si="954">IF($A273="","",$M273-1)</f>
        <v/>
      </c>
      <c r="R273" s="57" t="str">
        <f t="shared" ref="R273:R329" si="955">IF($A273="","",$N273+1)</f>
        <v/>
      </c>
      <c r="S273" s="57" t="str">
        <f ca="1">IF(AND($B273&gt;=1,$B273&lt;=17),OFFSET(INDEX('1組'!$B$6:$E$39,MATCH($B273,'1組'!$B$6:$B$39,0),2),1,0),"")</f>
        <v/>
      </c>
      <c r="T273" s="57" t="str">
        <f>IF($A273="","",$I273+$I273+5)</f>
        <v/>
      </c>
      <c r="U273" s="57" t="str">
        <f>IF($A273="","",$B273+$B273+4)</f>
        <v/>
      </c>
      <c r="V273" s="57" t="str">
        <f t="shared" ref="V273:V329" si="956">IF($A273="","",$T273-1)</f>
        <v/>
      </c>
      <c r="W273" s="57" t="str">
        <f t="shared" ref="W273:W329" si="957">IF($A273="","",$U273)</f>
        <v/>
      </c>
      <c r="X273" s="57" t="str">
        <f t="shared" ref="X273:X329" si="958">IF($A273="","",$T273-1)</f>
        <v/>
      </c>
      <c r="Y273" s="57" t="str">
        <f t="shared" ref="Y273:Y329" si="959">IF($A273="","",$U273+1)</f>
        <v/>
      </c>
      <c r="Z273" s="57" t="str">
        <f ca="1">IF(AND($I273&gt;=1,$I273&lt;=17),OFFSET(INDEX('1組'!$B$6:$E$39,MATCH($I273,'1組'!$B$6:$B$39,0),2),1,0),"")</f>
        <v/>
      </c>
      <c r="AA273" s="57"/>
      <c r="AB273" s="57"/>
    </row>
    <row r="274" spans="1:28" ht="16.2">
      <c r="A274" s="68"/>
      <c r="B274" s="87"/>
      <c r="C274" s="63"/>
      <c r="D274" s="79"/>
      <c r="E274" s="80"/>
      <c r="F274" s="81"/>
      <c r="G274" s="80"/>
      <c r="H274" s="63"/>
      <c r="I274" s="63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</row>
    <row r="275" spans="1:28" ht="23.4">
      <c r="A275" s="67"/>
      <c r="B275" s="89"/>
      <c r="C275" s="69" t="str">
        <f>IF(AND($B275&gt;=1,$B275&lt;=17),INDEX('1組'!$B$6:$E$39,MATCH($B275,'1組'!$B$6:$B$39,0),4),"")</f>
        <v/>
      </c>
      <c r="D275" s="195"/>
      <c r="E275" s="196"/>
      <c r="F275" s="195"/>
      <c r="G275" s="196"/>
      <c r="H275" s="69" t="str">
        <f>IF(AND($I275&gt;=1,$I275&lt;=17),INDEX('1組'!$B$6:$E$39,MATCH($I275,'1組'!$B$6:$B$39,0),4),"")</f>
        <v/>
      </c>
      <c r="I275" s="65"/>
      <c r="M275" s="57" t="str">
        <f t="shared" ref="M275" si="960">IF($A275="","",$B275+$B275+5)</f>
        <v/>
      </c>
      <c r="N275" s="57" t="str">
        <f t="shared" ref="N275" si="961">IF($A275="","",$I275+$I275+4)</f>
        <v/>
      </c>
      <c r="O275" s="57" t="str">
        <f t="shared" si="952"/>
        <v/>
      </c>
      <c r="P275" s="57" t="str">
        <f t="shared" si="953"/>
        <v/>
      </c>
      <c r="Q275" s="57" t="str">
        <f t="shared" si="954"/>
        <v/>
      </c>
      <c r="R275" s="57" t="str">
        <f t="shared" si="955"/>
        <v/>
      </c>
      <c r="S275" s="57" t="str">
        <f ca="1">IF(AND($B275&gt;=1,$B275&lt;=17),OFFSET(INDEX('1組'!$B$6:$E$39,MATCH($B275,'1組'!$B$6:$B$39,0),2),1,0),"")</f>
        <v/>
      </c>
      <c r="T275" s="57" t="str">
        <f t="shared" ref="T275" si="962">IF($A275="","",$I275+$I275+5)</f>
        <v/>
      </c>
      <c r="U275" s="57" t="str">
        <f t="shared" ref="U275" si="963">IF($A275="","",$B275+$B275+4)</f>
        <v/>
      </c>
      <c r="V275" s="57" t="str">
        <f t="shared" si="956"/>
        <v/>
      </c>
      <c r="W275" s="57" t="str">
        <f t="shared" si="957"/>
        <v/>
      </c>
      <c r="X275" s="57" t="str">
        <f t="shared" si="958"/>
        <v/>
      </c>
      <c r="Y275" s="57" t="str">
        <f t="shared" si="959"/>
        <v/>
      </c>
      <c r="Z275" s="57" t="str">
        <f ca="1">IF(AND($I275&gt;=1,$I275&lt;=17),OFFSET(INDEX('1組'!$B$6:$E$39,MATCH($I275,'1組'!$B$6:$B$39,0),2),1,0),"")</f>
        <v/>
      </c>
      <c r="AA275" s="57"/>
      <c r="AB275" s="57"/>
    </row>
    <row r="276" spans="1:28">
      <c r="A276" s="62"/>
      <c r="B276" s="87"/>
      <c r="C276" s="63"/>
      <c r="D276" s="79"/>
      <c r="E276" s="80"/>
      <c r="F276" s="81"/>
      <c r="G276" s="80"/>
      <c r="H276" s="63"/>
      <c r="I276" s="63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</row>
    <row r="277" spans="1:28" ht="23.4">
      <c r="A277" s="67"/>
      <c r="B277" s="89"/>
      <c r="C277" s="69" t="str">
        <f>IF(AND($B277&gt;=1,$B277&lt;=17),INDEX('1組'!$B$6:$E$39,MATCH($B277,'1組'!$B$6:$B$39,0),4),"")</f>
        <v/>
      </c>
      <c r="D277" s="195"/>
      <c r="E277" s="196"/>
      <c r="F277" s="195"/>
      <c r="G277" s="196"/>
      <c r="H277" s="69" t="str">
        <f>IF(AND($I277&gt;=1,$I277&lt;=17),INDEX('1組'!$B$6:$E$39,MATCH($I277,'1組'!$B$6:$B$39,0),4),"")</f>
        <v/>
      </c>
      <c r="I277" s="65"/>
      <c r="M277" s="57" t="str">
        <f t="shared" ref="M277" si="964">IF($A277="","",$B277+$B277+5)</f>
        <v/>
      </c>
      <c r="N277" s="57" t="str">
        <f t="shared" ref="N277" si="965">IF($A277="","",$I277+$I277+4)</f>
        <v/>
      </c>
      <c r="O277" s="57" t="str">
        <f t="shared" si="952"/>
        <v/>
      </c>
      <c r="P277" s="57" t="str">
        <f t="shared" si="953"/>
        <v/>
      </c>
      <c r="Q277" s="57" t="str">
        <f t="shared" si="954"/>
        <v/>
      </c>
      <c r="R277" s="57" t="str">
        <f t="shared" si="955"/>
        <v/>
      </c>
      <c r="S277" s="57" t="str">
        <f ca="1">IF(AND($B277&gt;=1,$B277&lt;=17),OFFSET(INDEX('1組'!$B$6:$E$39,MATCH($B277,'1組'!$B$6:$B$39,0),2),1,0),"")</f>
        <v/>
      </c>
      <c r="T277" s="57" t="str">
        <f t="shared" ref="T277" si="966">IF($A277="","",$I277+$I277+5)</f>
        <v/>
      </c>
      <c r="U277" s="57" t="str">
        <f t="shared" ref="U277" si="967">IF($A277="","",$B277+$B277+4)</f>
        <v/>
      </c>
      <c r="V277" s="57" t="str">
        <f t="shared" si="956"/>
        <v/>
      </c>
      <c r="W277" s="57" t="str">
        <f t="shared" si="957"/>
        <v/>
      </c>
      <c r="X277" s="57" t="str">
        <f t="shared" si="958"/>
        <v/>
      </c>
      <c r="Y277" s="57" t="str">
        <f t="shared" si="959"/>
        <v/>
      </c>
      <c r="Z277" s="57" t="str">
        <f ca="1">IF(AND($I277&gt;=1,$I277&lt;=17),OFFSET(INDEX('1組'!$B$6:$E$39,MATCH($I277,'1組'!$B$6:$B$39,0),2),1,0),"")</f>
        <v/>
      </c>
      <c r="AA277" s="57"/>
      <c r="AB277" s="57"/>
    </row>
    <row r="278" spans="1:28">
      <c r="A278" s="62"/>
      <c r="B278" s="87"/>
      <c r="C278" s="63"/>
      <c r="D278" s="79"/>
      <c r="E278" s="80"/>
      <c r="F278" s="81"/>
      <c r="G278" s="80"/>
      <c r="H278" s="63"/>
      <c r="I278" s="63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</row>
    <row r="279" spans="1:28" ht="23.4">
      <c r="A279" s="67"/>
      <c r="B279" s="89"/>
      <c r="C279" s="69" t="str">
        <f>IF(AND($B279&gt;=1,$B279&lt;=17),INDEX('1組'!$B$6:$E$39,MATCH($B279,'1組'!$B$6:$B$39,0),4),"")</f>
        <v/>
      </c>
      <c r="D279" s="195"/>
      <c r="E279" s="196"/>
      <c r="F279" s="195"/>
      <c r="G279" s="196"/>
      <c r="H279" s="69" t="str">
        <f>IF(AND($I279&gt;=1,$I279&lt;=17),INDEX('1組'!$B$6:$E$39,MATCH($I279,'1組'!$B$6:$B$39,0),4),"")</f>
        <v/>
      </c>
      <c r="I279" s="65"/>
      <c r="M279" s="57" t="str">
        <f t="shared" ref="M279" si="968">IF($A279="","",$B279+$B279+5)</f>
        <v/>
      </c>
      <c r="N279" s="57" t="str">
        <f t="shared" ref="N279" si="969">IF($A279="","",$I279+$I279+4)</f>
        <v/>
      </c>
      <c r="O279" s="57" t="str">
        <f t="shared" si="952"/>
        <v/>
      </c>
      <c r="P279" s="57" t="str">
        <f t="shared" si="953"/>
        <v/>
      </c>
      <c r="Q279" s="57" t="str">
        <f t="shared" si="954"/>
        <v/>
      </c>
      <c r="R279" s="57" t="str">
        <f t="shared" si="955"/>
        <v/>
      </c>
      <c r="S279" s="57" t="str">
        <f ca="1">IF(AND($B279&gt;=1,$B279&lt;=17),OFFSET(INDEX('1組'!$B$6:$E$39,MATCH($B279,'1組'!$B$6:$B$39,0),2),1,0),"")</f>
        <v/>
      </c>
      <c r="T279" s="57" t="str">
        <f t="shared" ref="T279" si="970">IF($A279="","",$I279+$I279+5)</f>
        <v/>
      </c>
      <c r="U279" s="57" t="str">
        <f t="shared" ref="U279" si="971">IF($A279="","",$B279+$B279+4)</f>
        <v/>
      </c>
      <c r="V279" s="57" t="str">
        <f t="shared" si="956"/>
        <v/>
      </c>
      <c r="W279" s="57" t="str">
        <f t="shared" si="957"/>
        <v/>
      </c>
      <c r="X279" s="57" t="str">
        <f t="shared" si="958"/>
        <v/>
      </c>
      <c r="Y279" s="57" t="str">
        <f t="shared" si="959"/>
        <v/>
      </c>
      <c r="Z279" s="57" t="str">
        <f ca="1">IF(AND($I279&gt;=1,$I279&lt;=17),OFFSET(INDEX('1組'!$B$6:$E$39,MATCH($I279,'1組'!$B$6:$B$39,0),2),1,0),"")</f>
        <v/>
      </c>
      <c r="AA279" s="57"/>
      <c r="AB279" s="57"/>
    </row>
    <row r="280" spans="1:28">
      <c r="A280" s="62"/>
      <c r="B280" s="87"/>
      <c r="C280" s="63"/>
      <c r="D280" s="79"/>
      <c r="E280" s="80"/>
      <c r="F280" s="81"/>
      <c r="G280" s="80"/>
      <c r="H280" s="63"/>
      <c r="I280" s="63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</row>
    <row r="281" spans="1:28" ht="23.4">
      <c r="A281" s="67"/>
      <c r="B281" s="89"/>
      <c r="C281" s="69" t="str">
        <f>IF(AND($B281&gt;=1,$B281&lt;=17),INDEX('1組'!$B$6:$E$39,MATCH($B281,'1組'!$B$6:$B$39,0),4),"")</f>
        <v/>
      </c>
      <c r="D281" s="195"/>
      <c r="E281" s="196"/>
      <c r="F281" s="195"/>
      <c r="G281" s="196"/>
      <c r="H281" s="69" t="str">
        <f>IF(AND($I281&gt;=1,$I281&lt;=17),INDEX('1組'!$B$6:$E$39,MATCH($I281,'1組'!$B$6:$B$39,0),4),"")</f>
        <v/>
      </c>
      <c r="I281" s="65"/>
      <c r="M281" s="57" t="str">
        <f t="shared" ref="M281" si="972">IF($A281="","",$B281+$B281+5)</f>
        <v/>
      </c>
      <c r="N281" s="57" t="str">
        <f t="shared" ref="N281" si="973">IF($A281="","",$I281+$I281+4)</f>
        <v/>
      </c>
      <c r="O281" s="57" t="str">
        <f t="shared" si="952"/>
        <v/>
      </c>
      <c r="P281" s="57" t="str">
        <f t="shared" si="953"/>
        <v/>
      </c>
      <c r="Q281" s="57" t="str">
        <f t="shared" si="954"/>
        <v/>
      </c>
      <c r="R281" s="57" t="str">
        <f t="shared" si="955"/>
        <v/>
      </c>
      <c r="S281" s="57" t="str">
        <f ca="1">IF(AND($B281&gt;=1,$B281&lt;=17),OFFSET(INDEX('1組'!$B$6:$E$39,MATCH($B281,'1組'!$B$6:$B$39,0),2),1,0),"")</f>
        <v/>
      </c>
      <c r="T281" s="57" t="str">
        <f t="shared" ref="T281" si="974">IF($A281="","",$I281+$I281+5)</f>
        <v/>
      </c>
      <c r="U281" s="57" t="str">
        <f t="shared" ref="U281" si="975">IF($A281="","",$B281+$B281+4)</f>
        <v/>
      </c>
      <c r="V281" s="57" t="str">
        <f t="shared" si="956"/>
        <v/>
      </c>
      <c r="W281" s="57" t="str">
        <f t="shared" si="957"/>
        <v/>
      </c>
      <c r="X281" s="57" t="str">
        <f t="shared" si="958"/>
        <v/>
      </c>
      <c r="Y281" s="57" t="str">
        <f t="shared" si="959"/>
        <v/>
      </c>
      <c r="Z281" s="57" t="str">
        <f ca="1">IF(AND($I281&gt;=1,$I281&lt;=17),OFFSET(INDEX('1組'!$B$6:$E$39,MATCH($I281,'1組'!$B$6:$B$39,0),2),1,0),"")</f>
        <v/>
      </c>
      <c r="AA281" s="57"/>
      <c r="AB281" s="57"/>
    </row>
    <row r="282" spans="1:28">
      <c r="A282" s="62"/>
      <c r="B282" s="87"/>
      <c r="C282" s="63"/>
      <c r="D282" s="79"/>
      <c r="E282" s="80"/>
      <c r="F282" s="81"/>
      <c r="G282" s="80"/>
      <c r="H282" s="63"/>
      <c r="I282" s="63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</row>
    <row r="283" spans="1:28" ht="23.4">
      <c r="A283" s="67"/>
      <c r="B283" s="89"/>
      <c r="C283" s="69" t="str">
        <f>IF(AND($B283&gt;=1,$B283&lt;=17),INDEX('1組'!$B$6:$E$39,MATCH($B283,'1組'!$B$6:$B$39,0),4),"")</f>
        <v/>
      </c>
      <c r="D283" s="195"/>
      <c r="E283" s="196"/>
      <c r="F283" s="195"/>
      <c r="G283" s="196"/>
      <c r="H283" s="69" t="str">
        <f>IF(AND($I283&gt;=1,$I283&lt;=17),INDEX('1組'!$B$6:$E$39,MATCH($I283,'1組'!$B$6:$B$39,0),4),"")</f>
        <v/>
      </c>
      <c r="I283" s="65"/>
      <c r="M283" s="57" t="str">
        <f t="shared" ref="M283" si="976">IF($A283="","",$B283+$B283+5)</f>
        <v/>
      </c>
      <c r="N283" s="57" t="str">
        <f t="shared" ref="N283" si="977">IF($A283="","",$I283+$I283+4)</f>
        <v/>
      </c>
      <c r="O283" s="57" t="str">
        <f t="shared" si="952"/>
        <v/>
      </c>
      <c r="P283" s="57" t="str">
        <f t="shared" si="953"/>
        <v/>
      </c>
      <c r="Q283" s="57" t="str">
        <f t="shared" si="954"/>
        <v/>
      </c>
      <c r="R283" s="57" t="str">
        <f t="shared" si="955"/>
        <v/>
      </c>
      <c r="S283" s="57" t="str">
        <f ca="1">IF(AND($B283&gt;=1,$B283&lt;=17),OFFSET(INDEX('1組'!$B$6:$E$39,MATCH($B283,'1組'!$B$6:$B$39,0),2),1,0),"")</f>
        <v/>
      </c>
      <c r="T283" s="57" t="str">
        <f t="shared" ref="T283" si="978">IF($A283="","",$I283+$I283+5)</f>
        <v/>
      </c>
      <c r="U283" s="57" t="str">
        <f t="shared" ref="U283" si="979">IF($A283="","",$B283+$B283+4)</f>
        <v/>
      </c>
      <c r="V283" s="57" t="str">
        <f t="shared" si="956"/>
        <v/>
      </c>
      <c r="W283" s="57" t="str">
        <f t="shared" si="957"/>
        <v/>
      </c>
      <c r="X283" s="57" t="str">
        <f t="shared" si="958"/>
        <v/>
      </c>
      <c r="Y283" s="57" t="str">
        <f t="shared" si="959"/>
        <v/>
      </c>
      <c r="Z283" s="57" t="str">
        <f ca="1">IF(AND($I283&gt;=1,$I283&lt;=17),OFFSET(INDEX('1組'!$B$6:$E$39,MATCH($I283,'1組'!$B$6:$B$39,0),2),1,0),"")</f>
        <v/>
      </c>
      <c r="AA283" s="57"/>
      <c r="AB283" s="57"/>
    </row>
    <row r="284" spans="1:28">
      <c r="A284" s="62"/>
      <c r="B284" s="87"/>
      <c r="C284" s="63"/>
      <c r="D284" s="79"/>
      <c r="E284" s="80"/>
      <c r="F284" s="81"/>
      <c r="G284" s="80"/>
      <c r="H284" s="63"/>
      <c r="I284" s="63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</row>
    <row r="285" spans="1:28" ht="23.4">
      <c r="A285" s="67"/>
      <c r="B285" s="89"/>
      <c r="C285" s="69" t="str">
        <f>IF(AND($B285&gt;=1,$B285&lt;=17),INDEX('1組'!$B$6:$E$39,MATCH($B285,'1組'!$B$6:$B$39,0),4),"")</f>
        <v/>
      </c>
      <c r="D285" s="195"/>
      <c r="E285" s="196"/>
      <c r="F285" s="195"/>
      <c r="G285" s="196"/>
      <c r="H285" s="69" t="str">
        <f>IF(AND($I285&gt;=1,$I285&lt;=17),INDEX('1組'!$B$6:$E$39,MATCH($I285,'1組'!$B$6:$B$39,0),4),"")</f>
        <v/>
      </c>
      <c r="I285" s="65"/>
      <c r="M285" s="57" t="str">
        <f t="shared" ref="M285" si="980">IF($A285="","",$B285+$B285+5)</f>
        <v/>
      </c>
      <c r="N285" s="57" t="str">
        <f t="shared" ref="N285" si="981">IF($A285="","",$I285+$I285+4)</f>
        <v/>
      </c>
      <c r="O285" s="57" t="str">
        <f t="shared" si="952"/>
        <v/>
      </c>
      <c r="P285" s="57" t="str">
        <f t="shared" si="953"/>
        <v/>
      </c>
      <c r="Q285" s="57" t="str">
        <f t="shared" si="954"/>
        <v/>
      </c>
      <c r="R285" s="57" t="str">
        <f t="shared" si="955"/>
        <v/>
      </c>
      <c r="S285" s="57" t="str">
        <f ca="1">IF(AND($B285&gt;=1,$B285&lt;=17),OFFSET(INDEX('1組'!$B$6:$E$39,MATCH($B285,'1組'!$B$6:$B$39,0),2),1,0),"")</f>
        <v/>
      </c>
      <c r="T285" s="57" t="str">
        <f t="shared" ref="T285" si="982">IF($A285="","",$I285+$I285+5)</f>
        <v/>
      </c>
      <c r="U285" s="57" t="str">
        <f t="shared" ref="U285" si="983">IF($A285="","",$B285+$B285+4)</f>
        <v/>
      </c>
      <c r="V285" s="57" t="str">
        <f t="shared" si="956"/>
        <v/>
      </c>
      <c r="W285" s="57" t="str">
        <f t="shared" si="957"/>
        <v/>
      </c>
      <c r="X285" s="57" t="str">
        <f t="shared" si="958"/>
        <v/>
      </c>
      <c r="Y285" s="57" t="str">
        <f t="shared" si="959"/>
        <v/>
      </c>
      <c r="Z285" s="57" t="str">
        <f ca="1">IF(AND($I285&gt;=1,$I285&lt;=17),OFFSET(INDEX('1組'!$B$6:$E$39,MATCH($I285,'1組'!$B$6:$B$39,0),2),1,0),"")</f>
        <v/>
      </c>
      <c r="AA285" s="57"/>
      <c r="AB285" s="57"/>
    </row>
    <row r="286" spans="1:28">
      <c r="A286" s="62"/>
      <c r="B286" s="87"/>
      <c r="C286" s="63"/>
      <c r="D286" s="79"/>
      <c r="E286" s="80"/>
      <c r="F286" s="81"/>
      <c r="G286" s="80"/>
      <c r="H286" s="63"/>
      <c r="I286" s="63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</row>
    <row r="287" spans="1:28" ht="23.4">
      <c r="A287" s="67"/>
      <c r="B287" s="89"/>
      <c r="C287" s="69" t="str">
        <f>IF(AND($B287&gt;=1,$B287&lt;=17),INDEX('1組'!$B$6:$E$39,MATCH($B287,'1組'!$B$6:$B$39,0),4),"")</f>
        <v/>
      </c>
      <c r="D287" s="195"/>
      <c r="E287" s="196"/>
      <c r="F287" s="195"/>
      <c r="G287" s="196"/>
      <c r="H287" s="69" t="str">
        <f>IF(AND($I287&gt;=1,$I287&lt;=17),INDEX('1組'!$B$6:$E$39,MATCH($I287,'1組'!$B$6:$B$39,0),4),"")</f>
        <v/>
      </c>
      <c r="I287" s="65"/>
      <c r="M287" s="57" t="str">
        <f t="shared" ref="M287" si="984">IF($A287="","",$B287+$B287+5)</f>
        <v/>
      </c>
      <c r="N287" s="57" t="str">
        <f t="shared" ref="N287" si="985">IF($A287="","",$I287+$I287+4)</f>
        <v/>
      </c>
      <c r="O287" s="57" t="str">
        <f t="shared" si="952"/>
        <v/>
      </c>
      <c r="P287" s="57" t="str">
        <f t="shared" si="953"/>
        <v/>
      </c>
      <c r="Q287" s="57" t="str">
        <f t="shared" si="954"/>
        <v/>
      </c>
      <c r="R287" s="57" t="str">
        <f t="shared" si="955"/>
        <v/>
      </c>
      <c r="S287" s="57" t="str">
        <f ca="1">IF(AND($B287&gt;=1,$B287&lt;=17),OFFSET(INDEX('1組'!$B$6:$E$39,MATCH($B287,'1組'!$B$6:$B$39,0),2),1,0),"")</f>
        <v/>
      </c>
      <c r="T287" s="57" t="str">
        <f t="shared" ref="T287" si="986">IF($A287="","",$I287+$I287+5)</f>
        <v/>
      </c>
      <c r="U287" s="57" t="str">
        <f t="shared" ref="U287" si="987">IF($A287="","",$B287+$B287+4)</f>
        <v/>
      </c>
      <c r="V287" s="57" t="str">
        <f t="shared" si="956"/>
        <v/>
      </c>
      <c r="W287" s="57" t="str">
        <f t="shared" si="957"/>
        <v/>
      </c>
      <c r="X287" s="57" t="str">
        <f t="shared" si="958"/>
        <v/>
      </c>
      <c r="Y287" s="57" t="str">
        <f t="shared" si="959"/>
        <v/>
      </c>
      <c r="Z287" s="57" t="str">
        <f ca="1">IF(AND($I287&gt;=1,$I287&lt;=17),OFFSET(INDEX('1組'!$B$6:$E$39,MATCH($I287,'1組'!$B$6:$B$39,0),2),1,0),"")</f>
        <v/>
      </c>
      <c r="AA287" s="57"/>
      <c r="AB287" s="57"/>
    </row>
    <row r="288" spans="1:28">
      <c r="A288" s="62"/>
      <c r="B288" s="87"/>
      <c r="C288" s="63"/>
      <c r="D288" s="79"/>
      <c r="E288" s="80"/>
      <c r="F288" s="81"/>
      <c r="G288" s="80"/>
      <c r="H288" s="63"/>
      <c r="I288" s="63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</row>
    <row r="289" spans="1:28" ht="23.4">
      <c r="A289" s="67"/>
      <c r="B289" s="89"/>
      <c r="C289" s="69" t="str">
        <f>IF(AND($B289&gt;=1,$B289&lt;=17),INDEX('1組'!$B$6:$E$39,MATCH($B289,'1組'!$B$6:$B$39,0),4),"")</f>
        <v/>
      </c>
      <c r="D289" s="195"/>
      <c r="E289" s="196"/>
      <c r="F289" s="195"/>
      <c r="G289" s="196"/>
      <c r="H289" s="69" t="str">
        <f>IF(AND($I289&gt;=1,$I289&lt;=17),INDEX('1組'!$B$6:$E$39,MATCH($I289,'1組'!$B$6:$B$39,0),4),"")</f>
        <v/>
      </c>
      <c r="I289" s="65"/>
      <c r="M289" s="57" t="str">
        <f t="shared" ref="M289" si="988">IF($A289="","",$B289+$B289+5)</f>
        <v/>
      </c>
      <c r="N289" s="57" t="str">
        <f t="shared" ref="N289" si="989">IF($A289="","",$I289+$I289+4)</f>
        <v/>
      </c>
      <c r="O289" s="57" t="str">
        <f t="shared" si="952"/>
        <v/>
      </c>
      <c r="P289" s="57" t="str">
        <f t="shared" si="953"/>
        <v/>
      </c>
      <c r="Q289" s="57" t="str">
        <f t="shared" si="954"/>
        <v/>
      </c>
      <c r="R289" s="57" t="str">
        <f t="shared" si="955"/>
        <v/>
      </c>
      <c r="S289" s="57" t="str">
        <f ca="1">IF(AND($B289&gt;=1,$B289&lt;=17),OFFSET(INDEX('1組'!$B$6:$E$39,MATCH($B289,'1組'!$B$6:$B$39,0),2),1,0),"")</f>
        <v/>
      </c>
      <c r="T289" s="57" t="str">
        <f t="shared" ref="T289" si="990">IF($A289="","",$I289+$I289+5)</f>
        <v/>
      </c>
      <c r="U289" s="57" t="str">
        <f t="shared" ref="U289" si="991">IF($A289="","",$B289+$B289+4)</f>
        <v/>
      </c>
      <c r="V289" s="57" t="str">
        <f t="shared" si="956"/>
        <v/>
      </c>
      <c r="W289" s="57" t="str">
        <f t="shared" si="957"/>
        <v/>
      </c>
      <c r="X289" s="57" t="str">
        <f t="shared" si="958"/>
        <v/>
      </c>
      <c r="Y289" s="57" t="str">
        <f t="shared" si="959"/>
        <v/>
      </c>
      <c r="Z289" s="57" t="str">
        <f ca="1">IF(AND($I289&gt;=1,$I289&lt;=17),OFFSET(INDEX('1組'!$B$6:$E$39,MATCH($I289,'1組'!$B$6:$B$39,0),2),1,0),"")</f>
        <v/>
      </c>
      <c r="AA289" s="57"/>
      <c r="AB289" s="57"/>
    </row>
    <row r="290" spans="1:28">
      <c r="A290" s="62"/>
      <c r="B290" s="87"/>
      <c r="C290" s="63"/>
      <c r="D290" s="79"/>
      <c r="E290" s="80"/>
      <c r="F290" s="81"/>
      <c r="G290" s="80"/>
      <c r="H290" s="63"/>
      <c r="I290" s="63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</row>
    <row r="291" spans="1:28" ht="23.4">
      <c r="A291" s="67"/>
      <c r="B291" s="89"/>
      <c r="C291" s="69" t="str">
        <f>IF(AND($B291&gt;=1,$B291&lt;=17),INDEX('1組'!$B$6:$E$39,MATCH($B291,'1組'!$B$6:$B$39,0),4),"")</f>
        <v/>
      </c>
      <c r="D291" s="195"/>
      <c r="E291" s="196"/>
      <c r="F291" s="195"/>
      <c r="G291" s="196"/>
      <c r="H291" s="69" t="str">
        <f>IF(AND($I291&gt;=1,$I291&lt;=17),INDEX('1組'!$B$6:$E$39,MATCH($I291,'1組'!$B$6:$B$39,0),4),"")</f>
        <v/>
      </c>
      <c r="I291" s="65"/>
      <c r="M291" s="57" t="str">
        <f t="shared" ref="M291" si="992">IF($A291="","",$B291+$B291+5)</f>
        <v/>
      </c>
      <c r="N291" s="57" t="str">
        <f t="shared" ref="N291" si="993">IF($A291="","",$I291+$I291+4)</f>
        <v/>
      </c>
      <c r="O291" s="57" t="str">
        <f t="shared" si="952"/>
        <v/>
      </c>
      <c r="P291" s="57" t="str">
        <f t="shared" si="953"/>
        <v/>
      </c>
      <c r="Q291" s="57" t="str">
        <f t="shared" si="954"/>
        <v/>
      </c>
      <c r="R291" s="57" t="str">
        <f t="shared" si="955"/>
        <v/>
      </c>
      <c r="S291" s="57" t="str">
        <f ca="1">IF(AND($B291&gt;=1,$B291&lt;=17),OFFSET(INDEX('1組'!$B$6:$E$39,MATCH($B291,'1組'!$B$6:$B$39,0),2),1,0),"")</f>
        <v/>
      </c>
      <c r="T291" s="57" t="str">
        <f t="shared" ref="T291" si="994">IF($A291="","",$I291+$I291+5)</f>
        <v/>
      </c>
      <c r="U291" s="57" t="str">
        <f t="shared" ref="U291" si="995">IF($A291="","",$B291+$B291+4)</f>
        <v/>
      </c>
      <c r="V291" s="57" t="str">
        <f t="shared" si="956"/>
        <v/>
      </c>
      <c r="W291" s="57" t="str">
        <f t="shared" si="957"/>
        <v/>
      </c>
      <c r="X291" s="57" t="str">
        <f t="shared" si="958"/>
        <v/>
      </c>
      <c r="Y291" s="57" t="str">
        <f t="shared" si="959"/>
        <v/>
      </c>
      <c r="Z291" s="57" t="str">
        <f ca="1">IF(AND($I291&gt;=1,$I291&lt;=17),OFFSET(INDEX('1組'!$B$6:$E$39,MATCH($I291,'1組'!$B$6:$B$39,0),2),1,0),"")</f>
        <v/>
      </c>
      <c r="AA291" s="57"/>
      <c r="AB291" s="57"/>
    </row>
    <row r="292" spans="1:28">
      <c r="A292" s="62"/>
      <c r="B292" s="87"/>
      <c r="C292" s="63"/>
      <c r="D292" s="79"/>
      <c r="E292" s="80"/>
      <c r="F292" s="81"/>
      <c r="G292" s="80"/>
      <c r="H292" s="63"/>
      <c r="I292" s="63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</row>
    <row r="293" spans="1:28" ht="23.4">
      <c r="A293" s="67"/>
      <c r="B293" s="89"/>
      <c r="C293" s="69" t="str">
        <f>IF(AND($B293&gt;=1,$B293&lt;=17),INDEX('1組'!$B$6:$E$39,MATCH($B293,'1組'!$B$6:$B$39,0),4),"")</f>
        <v/>
      </c>
      <c r="D293" s="195"/>
      <c r="E293" s="196"/>
      <c r="F293" s="195"/>
      <c r="G293" s="196"/>
      <c r="H293" s="69" t="str">
        <f>IF(AND($I293&gt;=1,$I293&lt;=17),INDEX('1組'!$B$6:$E$39,MATCH($I293,'1組'!$B$6:$B$39,0),4),"")</f>
        <v/>
      </c>
      <c r="I293" s="65"/>
      <c r="M293" s="57" t="str">
        <f t="shared" ref="M293" si="996">IF($A293="","",$B293+$B293+5)</f>
        <v/>
      </c>
      <c r="N293" s="57" t="str">
        <f t="shared" ref="N293" si="997">IF($A293="","",$I293+$I293+4)</f>
        <v/>
      </c>
      <c r="O293" s="57" t="str">
        <f t="shared" si="952"/>
        <v/>
      </c>
      <c r="P293" s="57" t="str">
        <f t="shared" si="953"/>
        <v/>
      </c>
      <c r="Q293" s="57" t="str">
        <f t="shared" si="954"/>
        <v/>
      </c>
      <c r="R293" s="57" t="str">
        <f t="shared" si="955"/>
        <v/>
      </c>
      <c r="S293" s="57" t="str">
        <f ca="1">IF(AND($B293&gt;=1,$B293&lt;=17),OFFSET(INDEX('1組'!$B$6:$E$39,MATCH($B293,'1組'!$B$6:$B$39,0),2),1,0),"")</f>
        <v/>
      </c>
      <c r="T293" s="57" t="str">
        <f t="shared" ref="T293" si="998">IF($A293="","",$I293+$I293+5)</f>
        <v/>
      </c>
      <c r="U293" s="57" t="str">
        <f t="shared" ref="U293" si="999">IF($A293="","",$B293+$B293+4)</f>
        <v/>
      </c>
      <c r="V293" s="57" t="str">
        <f t="shared" si="956"/>
        <v/>
      </c>
      <c r="W293" s="57" t="str">
        <f t="shared" si="957"/>
        <v/>
      </c>
      <c r="X293" s="57" t="str">
        <f t="shared" si="958"/>
        <v/>
      </c>
      <c r="Y293" s="57" t="str">
        <f t="shared" si="959"/>
        <v/>
      </c>
      <c r="Z293" s="57" t="str">
        <f ca="1">IF(AND($I293&gt;=1,$I293&lt;=17),OFFSET(INDEX('1組'!$B$6:$E$39,MATCH($I293,'1組'!$B$6:$B$39,0),2),1,0),"")</f>
        <v/>
      </c>
      <c r="AA293" s="57"/>
      <c r="AB293" s="57"/>
    </row>
    <row r="294" spans="1:28" ht="16.2">
      <c r="A294" s="68"/>
      <c r="B294" s="87"/>
      <c r="C294" s="63"/>
      <c r="D294" s="79"/>
      <c r="E294" s="80"/>
      <c r="F294" s="81"/>
      <c r="G294" s="80"/>
      <c r="H294" s="63"/>
      <c r="I294" s="63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</row>
    <row r="295" spans="1:28" ht="23.4">
      <c r="A295" s="67"/>
      <c r="B295" s="89"/>
      <c r="C295" s="69" t="str">
        <f>IF(AND($B295&gt;=1,$B295&lt;=17),INDEX('1組'!$B$6:$E$39,MATCH($B295,'1組'!$B$6:$B$39,0),4),"")</f>
        <v/>
      </c>
      <c r="D295" s="195"/>
      <c r="E295" s="196"/>
      <c r="F295" s="195"/>
      <c r="G295" s="196"/>
      <c r="H295" s="69" t="str">
        <f>IF(AND($I295&gt;=1,$I295&lt;=17),INDEX('1組'!$B$6:$E$39,MATCH($I295,'1組'!$B$6:$B$39,0),4),"")</f>
        <v/>
      </c>
      <c r="I295" s="65"/>
      <c r="M295" s="57" t="str">
        <f t="shared" ref="M295" si="1000">IF($A295="","",$B295+$B295+5)</f>
        <v/>
      </c>
      <c r="N295" s="57" t="str">
        <f t="shared" ref="N295" si="1001">IF($A295="","",$I295+$I295+4)</f>
        <v/>
      </c>
      <c r="O295" s="57" t="str">
        <f t="shared" si="952"/>
        <v/>
      </c>
      <c r="P295" s="57" t="str">
        <f t="shared" si="953"/>
        <v/>
      </c>
      <c r="Q295" s="57" t="str">
        <f t="shared" si="954"/>
        <v/>
      </c>
      <c r="R295" s="57" t="str">
        <f t="shared" si="955"/>
        <v/>
      </c>
      <c r="S295" s="57" t="str">
        <f ca="1">IF(AND($B295&gt;=1,$B295&lt;=17),OFFSET(INDEX('1組'!$B$6:$E$39,MATCH($B295,'1組'!$B$6:$B$39,0),2),1,0),"")</f>
        <v/>
      </c>
      <c r="T295" s="57" t="str">
        <f t="shared" ref="T295" si="1002">IF($A295="","",$I295+$I295+5)</f>
        <v/>
      </c>
      <c r="U295" s="57" t="str">
        <f t="shared" ref="U295" si="1003">IF($A295="","",$B295+$B295+4)</f>
        <v/>
      </c>
      <c r="V295" s="57" t="str">
        <f t="shared" si="956"/>
        <v/>
      </c>
      <c r="W295" s="57" t="str">
        <f t="shared" si="957"/>
        <v/>
      </c>
      <c r="X295" s="57" t="str">
        <f t="shared" si="958"/>
        <v/>
      </c>
      <c r="Y295" s="57" t="str">
        <f t="shared" si="959"/>
        <v/>
      </c>
      <c r="Z295" s="57" t="str">
        <f ca="1">IF(AND($I295&gt;=1,$I295&lt;=17),OFFSET(INDEX('1組'!$B$6:$E$39,MATCH($I295,'1組'!$B$6:$B$39,0),2),1,0),"")</f>
        <v/>
      </c>
      <c r="AA295" s="57"/>
      <c r="AB295" s="57"/>
    </row>
    <row r="296" spans="1:28">
      <c r="A296" s="62"/>
      <c r="B296" s="87"/>
      <c r="C296" s="63"/>
      <c r="D296" s="79"/>
      <c r="E296" s="80"/>
      <c r="F296" s="81"/>
      <c r="G296" s="80"/>
      <c r="H296" s="63"/>
      <c r="I296" s="63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</row>
    <row r="297" spans="1:28" ht="23.4">
      <c r="A297" s="67"/>
      <c r="B297" s="89"/>
      <c r="C297" s="69" t="str">
        <f>IF(AND($B297&gt;=1,$B297&lt;=17),INDEX('1組'!$B$6:$E$39,MATCH($B297,'1組'!$B$6:$B$39,0),4),"")</f>
        <v/>
      </c>
      <c r="D297" s="195"/>
      <c r="E297" s="196"/>
      <c r="F297" s="195"/>
      <c r="G297" s="196"/>
      <c r="H297" s="69" t="str">
        <f>IF(AND($I297&gt;=1,$I297&lt;=17),INDEX('1組'!$B$6:$E$39,MATCH($I297,'1組'!$B$6:$B$39,0),4),"")</f>
        <v/>
      </c>
      <c r="I297" s="65"/>
      <c r="M297" s="57" t="str">
        <f t="shared" ref="M297" si="1004">IF($A297="","",$B297+$B297+5)</f>
        <v/>
      </c>
      <c r="N297" s="57" t="str">
        <f t="shared" ref="N297" si="1005">IF($A297="","",$I297+$I297+4)</f>
        <v/>
      </c>
      <c r="O297" s="57" t="str">
        <f t="shared" si="952"/>
        <v/>
      </c>
      <c r="P297" s="57" t="str">
        <f t="shared" si="953"/>
        <v/>
      </c>
      <c r="Q297" s="57" t="str">
        <f t="shared" si="954"/>
        <v/>
      </c>
      <c r="R297" s="57" t="str">
        <f t="shared" si="955"/>
        <v/>
      </c>
      <c r="S297" s="57" t="str">
        <f ca="1">IF(AND($B297&gt;=1,$B297&lt;=17),OFFSET(INDEX('1組'!$B$6:$E$39,MATCH($B297,'1組'!$B$6:$B$39,0),2),1,0),"")</f>
        <v/>
      </c>
      <c r="T297" s="57" t="str">
        <f t="shared" ref="T297" si="1006">IF($A297="","",$I297+$I297+5)</f>
        <v/>
      </c>
      <c r="U297" s="57" t="str">
        <f t="shared" ref="U297" si="1007">IF($A297="","",$B297+$B297+4)</f>
        <v/>
      </c>
      <c r="V297" s="57" t="str">
        <f t="shared" si="956"/>
        <v/>
      </c>
      <c r="W297" s="57" t="str">
        <f t="shared" si="957"/>
        <v/>
      </c>
      <c r="X297" s="57" t="str">
        <f t="shared" si="958"/>
        <v/>
      </c>
      <c r="Y297" s="57" t="str">
        <f t="shared" si="959"/>
        <v/>
      </c>
      <c r="Z297" s="57" t="str">
        <f ca="1">IF(AND($I297&gt;=1,$I297&lt;=17),OFFSET(INDEX('1組'!$B$6:$E$39,MATCH($I297,'1組'!$B$6:$B$39,0),2),1,0),"")</f>
        <v/>
      </c>
      <c r="AA297" s="57"/>
      <c r="AB297" s="57"/>
    </row>
    <row r="298" spans="1:28">
      <c r="A298" s="62"/>
      <c r="B298" s="87"/>
      <c r="C298" s="63"/>
      <c r="D298" s="79"/>
      <c r="E298" s="80"/>
      <c r="F298" s="81"/>
      <c r="G298" s="80"/>
      <c r="H298" s="63"/>
      <c r="I298" s="63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</row>
    <row r="299" spans="1:28" ht="23.4">
      <c r="A299" s="67"/>
      <c r="B299" s="89"/>
      <c r="C299" s="69" t="str">
        <f>IF(AND($B299&gt;=1,$B299&lt;=17),INDEX('1組'!$B$6:$E$39,MATCH($B299,'1組'!$B$6:$B$39,0),4),"")</f>
        <v/>
      </c>
      <c r="D299" s="195"/>
      <c r="E299" s="196"/>
      <c r="F299" s="195"/>
      <c r="G299" s="196"/>
      <c r="H299" s="69" t="str">
        <f>IF(AND($I299&gt;=1,$I299&lt;=17),INDEX('1組'!$B$6:$E$39,MATCH($I299,'1組'!$B$6:$B$39,0),4),"")</f>
        <v/>
      </c>
      <c r="I299" s="65"/>
      <c r="M299" s="57" t="str">
        <f t="shared" ref="M299" si="1008">IF($A299="","",$B299+$B299+5)</f>
        <v/>
      </c>
      <c r="N299" s="57" t="str">
        <f t="shared" ref="N299" si="1009">IF($A299="","",$I299+$I299+4)</f>
        <v/>
      </c>
      <c r="O299" s="57" t="str">
        <f t="shared" si="952"/>
        <v/>
      </c>
      <c r="P299" s="57" t="str">
        <f t="shared" si="953"/>
        <v/>
      </c>
      <c r="Q299" s="57" t="str">
        <f t="shared" si="954"/>
        <v/>
      </c>
      <c r="R299" s="57" t="str">
        <f t="shared" si="955"/>
        <v/>
      </c>
      <c r="S299" s="57" t="str">
        <f ca="1">IF(AND($B299&gt;=1,$B299&lt;=17),OFFSET(INDEX('1組'!$B$6:$E$39,MATCH($B299,'1組'!$B$6:$B$39,0),2),1,0),"")</f>
        <v/>
      </c>
      <c r="T299" s="57" t="str">
        <f t="shared" ref="T299" si="1010">IF($A299="","",$I299+$I299+5)</f>
        <v/>
      </c>
      <c r="U299" s="57" t="str">
        <f t="shared" ref="U299" si="1011">IF($A299="","",$B299+$B299+4)</f>
        <v/>
      </c>
      <c r="V299" s="57" t="str">
        <f t="shared" si="956"/>
        <v/>
      </c>
      <c r="W299" s="57" t="str">
        <f t="shared" si="957"/>
        <v/>
      </c>
      <c r="X299" s="57" t="str">
        <f t="shared" si="958"/>
        <v/>
      </c>
      <c r="Y299" s="57" t="str">
        <f t="shared" si="959"/>
        <v/>
      </c>
      <c r="Z299" s="57" t="str">
        <f ca="1">IF(AND($I299&gt;=1,$I299&lt;=17),OFFSET(INDEX('1組'!$B$6:$E$39,MATCH($I299,'1組'!$B$6:$B$39,0),2),1,0),"")</f>
        <v/>
      </c>
      <c r="AA299" s="57"/>
      <c r="AB299" s="57"/>
    </row>
    <row r="300" spans="1:28">
      <c r="A300" s="62"/>
      <c r="B300" s="87"/>
      <c r="C300" s="63"/>
      <c r="D300" s="79"/>
      <c r="E300" s="80"/>
      <c r="F300" s="81"/>
      <c r="G300" s="80"/>
      <c r="H300" s="63"/>
      <c r="I300" s="63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</row>
    <row r="301" spans="1:28" ht="23.4">
      <c r="A301" s="67"/>
      <c r="B301" s="89"/>
      <c r="C301" s="69" t="str">
        <f>IF(AND($B301&gt;=1,$B301&lt;=17),INDEX('1組'!$B$6:$E$39,MATCH($B301,'1組'!$B$6:$B$39,0),4),"")</f>
        <v/>
      </c>
      <c r="D301" s="195"/>
      <c r="E301" s="196"/>
      <c r="F301" s="195"/>
      <c r="G301" s="196"/>
      <c r="H301" s="69" t="str">
        <f>IF(AND($I301&gt;=1,$I301&lt;=17),INDEX('1組'!$B$6:$E$39,MATCH($I301,'1組'!$B$6:$B$39,0),4),"")</f>
        <v/>
      </c>
      <c r="I301" s="65"/>
      <c r="M301" s="57" t="str">
        <f t="shared" ref="M301" si="1012">IF($A301="","",$B301+$B301+5)</f>
        <v/>
      </c>
      <c r="N301" s="57" t="str">
        <f t="shared" ref="N301" si="1013">IF($A301="","",$I301+$I301+4)</f>
        <v/>
      </c>
      <c r="O301" s="57" t="str">
        <f t="shared" si="952"/>
        <v/>
      </c>
      <c r="P301" s="57" t="str">
        <f t="shared" si="953"/>
        <v/>
      </c>
      <c r="Q301" s="57" t="str">
        <f t="shared" si="954"/>
        <v/>
      </c>
      <c r="R301" s="57" t="str">
        <f t="shared" si="955"/>
        <v/>
      </c>
      <c r="S301" s="57" t="str">
        <f ca="1">IF(AND($B301&gt;=1,$B301&lt;=17),OFFSET(INDEX('1組'!$B$6:$E$39,MATCH($B301,'1組'!$B$6:$B$39,0),2),1,0),"")</f>
        <v/>
      </c>
      <c r="T301" s="57" t="str">
        <f t="shared" ref="T301" si="1014">IF($A301="","",$I301+$I301+5)</f>
        <v/>
      </c>
      <c r="U301" s="57" t="str">
        <f t="shared" ref="U301" si="1015">IF($A301="","",$B301+$B301+4)</f>
        <v/>
      </c>
      <c r="V301" s="57" t="str">
        <f t="shared" si="956"/>
        <v/>
      </c>
      <c r="W301" s="57" t="str">
        <f t="shared" si="957"/>
        <v/>
      </c>
      <c r="X301" s="57" t="str">
        <f t="shared" si="958"/>
        <v/>
      </c>
      <c r="Y301" s="57" t="str">
        <f t="shared" si="959"/>
        <v/>
      </c>
      <c r="Z301" s="57" t="str">
        <f ca="1">IF(AND($I301&gt;=1,$I301&lt;=17),OFFSET(INDEX('1組'!$B$6:$E$39,MATCH($I301,'1組'!$B$6:$B$39,0),2),1,0),"")</f>
        <v/>
      </c>
      <c r="AA301" s="57"/>
      <c r="AB301" s="57"/>
    </row>
    <row r="302" spans="1:28">
      <c r="A302" s="62"/>
      <c r="B302" s="87"/>
      <c r="C302" s="63"/>
      <c r="D302" s="79"/>
      <c r="E302" s="80"/>
      <c r="F302" s="81"/>
      <c r="G302" s="80"/>
      <c r="H302" s="63"/>
      <c r="I302" s="63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</row>
    <row r="303" spans="1:28" ht="23.4">
      <c r="A303" s="67"/>
      <c r="B303" s="89"/>
      <c r="C303" s="69" t="str">
        <f>IF(AND($B303&gt;=1,$B303&lt;=17),INDEX('1組'!$B$6:$E$39,MATCH($B303,'1組'!$B$6:$B$39,0),4),"")</f>
        <v/>
      </c>
      <c r="D303" s="195"/>
      <c r="E303" s="196"/>
      <c r="F303" s="195"/>
      <c r="G303" s="196"/>
      <c r="H303" s="69" t="str">
        <f>IF(AND($I303&gt;=1,$I303&lt;=17),INDEX('1組'!$B$6:$E$39,MATCH($I303,'1組'!$B$6:$B$39,0),4),"")</f>
        <v/>
      </c>
      <c r="I303" s="65"/>
      <c r="M303" s="57" t="str">
        <f t="shared" ref="M303" si="1016">IF($A303="","",$B303+$B303+5)</f>
        <v/>
      </c>
      <c r="N303" s="57" t="str">
        <f t="shared" ref="N303" si="1017">IF($A303="","",$I303+$I303+4)</f>
        <v/>
      </c>
      <c r="O303" s="57" t="str">
        <f t="shared" si="952"/>
        <v/>
      </c>
      <c r="P303" s="57" t="str">
        <f t="shared" si="953"/>
        <v/>
      </c>
      <c r="Q303" s="57" t="str">
        <f t="shared" si="954"/>
        <v/>
      </c>
      <c r="R303" s="57" t="str">
        <f t="shared" si="955"/>
        <v/>
      </c>
      <c r="S303" s="57" t="str">
        <f ca="1">IF(AND($B303&gt;=1,$B303&lt;=17),OFFSET(INDEX('1組'!$B$6:$E$39,MATCH($B303,'1組'!$B$6:$B$39,0),2),1,0),"")</f>
        <v/>
      </c>
      <c r="T303" s="57" t="str">
        <f t="shared" ref="T303" si="1018">IF($A303="","",$I303+$I303+5)</f>
        <v/>
      </c>
      <c r="U303" s="57" t="str">
        <f t="shared" ref="U303" si="1019">IF($A303="","",$B303+$B303+4)</f>
        <v/>
      </c>
      <c r="V303" s="57" t="str">
        <f t="shared" si="956"/>
        <v/>
      </c>
      <c r="W303" s="57" t="str">
        <f t="shared" si="957"/>
        <v/>
      </c>
      <c r="X303" s="57" t="str">
        <f t="shared" si="958"/>
        <v/>
      </c>
      <c r="Y303" s="57" t="str">
        <f t="shared" si="959"/>
        <v/>
      </c>
      <c r="Z303" s="57" t="str">
        <f ca="1">IF(AND($I303&gt;=1,$I303&lt;=17),OFFSET(INDEX('1組'!$B$6:$E$39,MATCH($I303,'1組'!$B$6:$B$39,0),2),1,0),"")</f>
        <v/>
      </c>
      <c r="AA303" s="57"/>
      <c r="AB303" s="57"/>
    </row>
    <row r="304" spans="1:28">
      <c r="A304" s="62"/>
      <c r="B304" s="87"/>
      <c r="C304" s="63"/>
      <c r="D304" s="79"/>
      <c r="E304" s="80"/>
      <c r="F304" s="81"/>
      <c r="G304" s="80"/>
      <c r="H304" s="63"/>
      <c r="I304" s="63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</row>
    <row r="305" spans="1:28" ht="23.4">
      <c r="A305" s="67"/>
      <c r="B305" s="89"/>
      <c r="C305" s="69" t="str">
        <f>IF(AND($B305&gt;=1,$B305&lt;=17),INDEX('1組'!$B$6:$E$39,MATCH($B305,'1組'!$B$6:$B$39,0),4),"")</f>
        <v/>
      </c>
      <c r="D305" s="195"/>
      <c r="E305" s="196"/>
      <c r="F305" s="195"/>
      <c r="G305" s="196"/>
      <c r="H305" s="69" t="str">
        <f>IF(AND($I305&gt;=1,$I305&lt;=17),INDEX('1組'!$B$6:$E$39,MATCH($I305,'1組'!$B$6:$B$39,0),4),"")</f>
        <v/>
      </c>
      <c r="I305" s="65"/>
      <c r="M305" s="57" t="str">
        <f t="shared" ref="M305" si="1020">IF($A305="","",$B305+$B305+5)</f>
        <v/>
      </c>
      <c r="N305" s="57" t="str">
        <f t="shared" ref="N305" si="1021">IF($A305="","",$I305+$I305+4)</f>
        <v/>
      </c>
      <c r="O305" s="57" t="str">
        <f t="shared" si="952"/>
        <v/>
      </c>
      <c r="P305" s="57" t="str">
        <f t="shared" si="953"/>
        <v/>
      </c>
      <c r="Q305" s="57" t="str">
        <f t="shared" si="954"/>
        <v/>
      </c>
      <c r="R305" s="57" t="str">
        <f t="shared" si="955"/>
        <v/>
      </c>
      <c r="S305" s="57" t="str">
        <f ca="1">IF(AND($B305&gt;=1,$B305&lt;=17),OFFSET(INDEX('1組'!$B$6:$E$39,MATCH($B305,'1組'!$B$6:$B$39,0),2),1,0),"")</f>
        <v/>
      </c>
      <c r="T305" s="57" t="str">
        <f t="shared" ref="T305" si="1022">IF($A305="","",$I305+$I305+5)</f>
        <v/>
      </c>
      <c r="U305" s="57" t="str">
        <f t="shared" ref="U305" si="1023">IF($A305="","",$B305+$B305+4)</f>
        <v/>
      </c>
      <c r="V305" s="57" t="str">
        <f t="shared" si="956"/>
        <v/>
      </c>
      <c r="W305" s="57" t="str">
        <f t="shared" si="957"/>
        <v/>
      </c>
      <c r="X305" s="57" t="str">
        <f t="shared" si="958"/>
        <v/>
      </c>
      <c r="Y305" s="57" t="str">
        <f t="shared" si="959"/>
        <v/>
      </c>
      <c r="Z305" s="57" t="str">
        <f ca="1">IF(AND($I305&gt;=1,$I305&lt;=17),OFFSET(INDEX('1組'!$B$6:$E$39,MATCH($I305,'1組'!$B$6:$B$39,0),2),1,0),"")</f>
        <v/>
      </c>
      <c r="AA305" s="57"/>
      <c r="AB305" s="57"/>
    </row>
    <row r="306" spans="1:28">
      <c r="A306" s="62"/>
      <c r="B306" s="87"/>
      <c r="C306" s="63"/>
      <c r="D306" s="79"/>
      <c r="E306" s="80"/>
      <c r="F306" s="81"/>
      <c r="G306" s="80"/>
      <c r="H306" s="63"/>
      <c r="I306" s="63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</row>
    <row r="307" spans="1:28" ht="23.4">
      <c r="A307" s="67"/>
      <c r="B307" s="89"/>
      <c r="C307" s="69" t="str">
        <f>IF(AND($B307&gt;=1,$B307&lt;=17),INDEX('1組'!$B$6:$E$39,MATCH($B307,'1組'!$B$6:$B$39,0),4),"")</f>
        <v/>
      </c>
      <c r="D307" s="195"/>
      <c r="E307" s="196"/>
      <c r="F307" s="195"/>
      <c r="G307" s="196"/>
      <c r="H307" s="69" t="str">
        <f>IF(AND($I307&gt;=1,$I307&lt;=17),INDEX('1組'!$B$6:$E$39,MATCH($I307,'1組'!$B$6:$B$39,0),4),"")</f>
        <v/>
      </c>
      <c r="I307" s="65"/>
      <c r="M307" s="57" t="str">
        <f t="shared" ref="M307" si="1024">IF($A307="","",$B307+$B307+5)</f>
        <v/>
      </c>
      <c r="N307" s="57" t="str">
        <f t="shared" ref="N307" si="1025">IF($A307="","",$I307+$I307+4)</f>
        <v/>
      </c>
      <c r="O307" s="57" t="str">
        <f t="shared" si="952"/>
        <v/>
      </c>
      <c r="P307" s="57" t="str">
        <f t="shared" si="953"/>
        <v/>
      </c>
      <c r="Q307" s="57" t="str">
        <f t="shared" si="954"/>
        <v/>
      </c>
      <c r="R307" s="57" t="str">
        <f t="shared" si="955"/>
        <v/>
      </c>
      <c r="S307" s="57" t="str">
        <f ca="1">IF(AND($B307&gt;=1,$B307&lt;=17),OFFSET(INDEX('1組'!$B$6:$E$39,MATCH($B307,'1組'!$B$6:$B$39,0),2),1,0),"")</f>
        <v/>
      </c>
      <c r="T307" s="57" t="str">
        <f t="shared" ref="T307" si="1026">IF($A307="","",$I307+$I307+5)</f>
        <v/>
      </c>
      <c r="U307" s="57" t="str">
        <f t="shared" ref="U307" si="1027">IF($A307="","",$B307+$B307+4)</f>
        <v/>
      </c>
      <c r="V307" s="57" t="str">
        <f t="shared" si="956"/>
        <v/>
      </c>
      <c r="W307" s="57" t="str">
        <f t="shared" si="957"/>
        <v/>
      </c>
      <c r="X307" s="57" t="str">
        <f t="shared" si="958"/>
        <v/>
      </c>
      <c r="Y307" s="57" t="str">
        <f t="shared" si="959"/>
        <v/>
      </c>
      <c r="Z307" s="57" t="str">
        <f ca="1">IF(AND($I307&gt;=1,$I307&lt;=17),OFFSET(INDEX('1組'!$B$6:$E$39,MATCH($I307,'1組'!$B$6:$B$39,0),2),1,0),"")</f>
        <v/>
      </c>
      <c r="AA307" s="57"/>
      <c r="AB307" s="57"/>
    </row>
    <row r="308" spans="1:28">
      <c r="A308" s="62"/>
      <c r="B308" s="87"/>
      <c r="C308" s="63"/>
      <c r="D308" s="79"/>
      <c r="E308" s="80"/>
      <c r="F308" s="81"/>
      <c r="G308" s="80"/>
      <c r="H308" s="63"/>
      <c r="I308" s="63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</row>
    <row r="309" spans="1:28" ht="23.4">
      <c r="A309" s="67"/>
      <c r="B309" s="89"/>
      <c r="C309" s="69" t="str">
        <f>IF(AND($B309&gt;=1,$B309&lt;=17),INDEX('1組'!$B$6:$E$39,MATCH($B309,'1組'!$B$6:$B$39,0),4),"")</f>
        <v/>
      </c>
      <c r="D309" s="195"/>
      <c r="E309" s="196"/>
      <c r="F309" s="195"/>
      <c r="G309" s="196"/>
      <c r="H309" s="69" t="str">
        <f>IF(AND($I309&gt;=1,$I309&lt;=17),INDEX('1組'!$B$6:$E$39,MATCH($I309,'1組'!$B$6:$B$39,0),4),"")</f>
        <v/>
      </c>
      <c r="I309" s="65"/>
      <c r="M309" s="57" t="str">
        <f t="shared" ref="M309" si="1028">IF($A309="","",$B309+$B309+5)</f>
        <v/>
      </c>
      <c r="N309" s="57" t="str">
        <f t="shared" ref="N309" si="1029">IF($A309="","",$I309+$I309+4)</f>
        <v/>
      </c>
      <c r="O309" s="57" t="str">
        <f t="shared" si="952"/>
        <v/>
      </c>
      <c r="P309" s="57" t="str">
        <f t="shared" si="953"/>
        <v/>
      </c>
      <c r="Q309" s="57" t="str">
        <f t="shared" si="954"/>
        <v/>
      </c>
      <c r="R309" s="57" t="str">
        <f t="shared" si="955"/>
        <v/>
      </c>
      <c r="S309" s="57" t="str">
        <f ca="1">IF(AND($B309&gt;=1,$B309&lt;=17),OFFSET(INDEX('1組'!$B$6:$E$39,MATCH($B309,'1組'!$B$6:$B$39,0),2),1,0),"")</f>
        <v/>
      </c>
      <c r="T309" s="57" t="str">
        <f t="shared" ref="T309" si="1030">IF($A309="","",$I309+$I309+5)</f>
        <v/>
      </c>
      <c r="U309" s="57" t="str">
        <f t="shared" ref="U309" si="1031">IF($A309="","",$B309+$B309+4)</f>
        <v/>
      </c>
      <c r="V309" s="57" t="str">
        <f t="shared" si="956"/>
        <v/>
      </c>
      <c r="W309" s="57" t="str">
        <f t="shared" si="957"/>
        <v/>
      </c>
      <c r="X309" s="57" t="str">
        <f t="shared" si="958"/>
        <v/>
      </c>
      <c r="Y309" s="57" t="str">
        <f t="shared" si="959"/>
        <v/>
      </c>
      <c r="Z309" s="57" t="str">
        <f ca="1">IF(AND($I309&gt;=1,$I309&lt;=17),OFFSET(INDEX('1組'!$B$6:$E$39,MATCH($I309,'1組'!$B$6:$B$39,0),2),1,0),"")</f>
        <v/>
      </c>
      <c r="AA309" s="57"/>
      <c r="AB309" s="57"/>
    </row>
    <row r="310" spans="1:28">
      <c r="A310" s="62"/>
      <c r="B310" s="87"/>
      <c r="C310" s="63"/>
      <c r="D310" s="79"/>
      <c r="E310" s="80"/>
      <c r="F310" s="81"/>
      <c r="G310" s="80"/>
      <c r="H310" s="63"/>
      <c r="I310" s="63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</row>
    <row r="311" spans="1:28" ht="23.4">
      <c r="A311" s="67"/>
      <c r="B311" s="89"/>
      <c r="C311" s="69" t="str">
        <f>IF(AND($B311&gt;=1,$B311&lt;=17),INDEX('1組'!$B$6:$E$39,MATCH($B311,'1組'!$B$6:$B$39,0),4),"")</f>
        <v/>
      </c>
      <c r="D311" s="195"/>
      <c r="E311" s="196"/>
      <c r="F311" s="195"/>
      <c r="G311" s="196"/>
      <c r="H311" s="69" t="str">
        <f>IF(AND($I311&gt;=1,$I311&lt;=17),INDEX('1組'!$B$6:$E$39,MATCH($I311,'1組'!$B$6:$B$39,0),4),"")</f>
        <v/>
      </c>
      <c r="I311" s="65"/>
      <c r="M311" s="57" t="str">
        <f t="shared" ref="M311" si="1032">IF($A311="","",$B311+$B311+5)</f>
        <v/>
      </c>
      <c r="N311" s="57" t="str">
        <f t="shared" ref="N311" si="1033">IF($A311="","",$I311+$I311+4)</f>
        <v/>
      </c>
      <c r="O311" s="57" t="str">
        <f t="shared" si="952"/>
        <v/>
      </c>
      <c r="P311" s="57" t="str">
        <f t="shared" si="953"/>
        <v/>
      </c>
      <c r="Q311" s="57" t="str">
        <f t="shared" si="954"/>
        <v/>
      </c>
      <c r="R311" s="57" t="str">
        <f t="shared" si="955"/>
        <v/>
      </c>
      <c r="S311" s="57" t="str">
        <f ca="1">IF(AND($B311&gt;=1,$B311&lt;=17),OFFSET(INDEX('1組'!$B$6:$E$39,MATCH($B311,'1組'!$B$6:$B$39,0),2),1,0),"")</f>
        <v/>
      </c>
      <c r="T311" s="57" t="str">
        <f t="shared" ref="T311" si="1034">IF($A311="","",$I311+$I311+5)</f>
        <v/>
      </c>
      <c r="U311" s="57" t="str">
        <f t="shared" ref="U311" si="1035">IF($A311="","",$B311+$B311+4)</f>
        <v/>
      </c>
      <c r="V311" s="57" t="str">
        <f t="shared" si="956"/>
        <v/>
      </c>
      <c r="W311" s="57" t="str">
        <f t="shared" si="957"/>
        <v/>
      </c>
      <c r="X311" s="57" t="str">
        <f t="shared" si="958"/>
        <v/>
      </c>
      <c r="Y311" s="57" t="str">
        <f t="shared" si="959"/>
        <v/>
      </c>
      <c r="Z311" s="57" t="str">
        <f ca="1">IF(AND($I311&gt;=1,$I311&lt;=17),OFFSET(INDEX('1組'!$B$6:$E$39,MATCH($I311,'1組'!$B$6:$B$39,0),2),1,0),"")</f>
        <v/>
      </c>
      <c r="AA311" s="57"/>
      <c r="AB311" s="57"/>
    </row>
    <row r="312" spans="1:28">
      <c r="A312" s="62"/>
      <c r="B312" s="87"/>
      <c r="C312" s="63"/>
      <c r="D312" s="79"/>
      <c r="E312" s="80"/>
      <c r="F312" s="81"/>
      <c r="G312" s="80"/>
      <c r="H312" s="63"/>
      <c r="I312" s="63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</row>
    <row r="313" spans="1:28" ht="23.4">
      <c r="A313" s="67"/>
      <c r="B313" s="89"/>
      <c r="C313" s="69" t="str">
        <f>IF(AND($B313&gt;=1,$B313&lt;=17),INDEX('1組'!$B$6:$E$39,MATCH($B313,'1組'!$B$6:$B$39,0),4),"")</f>
        <v/>
      </c>
      <c r="D313" s="195"/>
      <c r="E313" s="196"/>
      <c r="F313" s="195"/>
      <c r="G313" s="196"/>
      <c r="H313" s="69" t="str">
        <f>IF(AND($I313&gt;=1,$I313&lt;=17),INDEX('1組'!$B$6:$E$39,MATCH($I313,'1組'!$B$6:$B$39,0),4),"")</f>
        <v/>
      </c>
      <c r="I313" s="65"/>
      <c r="M313" s="57" t="str">
        <f t="shared" ref="M313" si="1036">IF($A313="","",$B313+$B313+5)</f>
        <v/>
      </c>
      <c r="N313" s="57" t="str">
        <f t="shared" ref="N313" si="1037">IF($A313="","",$I313+$I313+4)</f>
        <v/>
      </c>
      <c r="O313" s="57" t="str">
        <f t="shared" si="952"/>
        <v/>
      </c>
      <c r="P313" s="57" t="str">
        <f t="shared" si="953"/>
        <v/>
      </c>
      <c r="Q313" s="57" t="str">
        <f t="shared" si="954"/>
        <v/>
      </c>
      <c r="R313" s="57" t="str">
        <f t="shared" si="955"/>
        <v/>
      </c>
      <c r="S313" s="57" t="str">
        <f ca="1">IF(AND($B313&gt;=1,$B313&lt;=17),OFFSET(INDEX('1組'!$B$6:$E$39,MATCH($B313,'1組'!$B$6:$B$39,0),2),1,0),"")</f>
        <v/>
      </c>
      <c r="T313" s="57" t="str">
        <f t="shared" ref="T313" si="1038">IF($A313="","",$I313+$I313+5)</f>
        <v/>
      </c>
      <c r="U313" s="57" t="str">
        <f t="shared" ref="U313" si="1039">IF($A313="","",$B313+$B313+4)</f>
        <v/>
      </c>
      <c r="V313" s="57" t="str">
        <f t="shared" si="956"/>
        <v/>
      </c>
      <c r="W313" s="57" t="str">
        <f t="shared" si="957"/>
        <v/>
      </c>
      <c r="X313" s="57" t="str">
        <f t="shared" si="958"/>
        <v/>
      </c>
      <c r="Y313" s="57" t="str">
        <f t="shared" si="959"/>
        <v/>
      </c>
      <c r="Z313" s="57" t="str">
        <f ca="1">IF(AND($I313&gt;=1,$I313&lt;=17),OFFSET(INDEX('1組'!$B$6:$E$39,MATCH($I313,'1組'!$B$6:$B$39,0),2),1,0),"")</f>
        <v/>
      </c>
      <c r="AA313" s="57"/>
      <c r="AB313" s="57"/>
    </row>
    <row r="314" spans="1:28">
      <c r="A314" s="62"/>
      <c r="B314" s="87"/>
      <c r="C314" s="63"/>
      <c r="D314" s="79"/>
      <c r="E314" s="80"/>
      <c r="F314" s="81"/>
      <c r="G314" s="80"/>
      <c r="H314" s="63"/>
      <c r="I314" s="63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</row>
    <row r="315" spans="1:28" ht="23.4">
      <c r="A315" s="67"/>
      <c r="B315" s="89"/>
      <c r="C315" s="69" t="str">
        <f>IF(AND($B315&gt;=1,$B315&lt;=17),INDEX('1組'!$B$6:$E$39,MATCH($B315,'1組'!$B$6:$B$39,0),4),"")</f>
        <v/>
      </c>
      <c r="D315" s="195"/>
      <c r="E315" s="196"/>
      <c r="F315" s="195"/>
      <c r="G315" s="196"/>
      <c r="H315" s="69" t="str">
        <f>IF(AND($I315&gt;=1,$I315&lt;=17),INDEX('1組'!$B$6:$E$39,MATCH($I315,'1組'!$B$6:$B$39,0),4),"")</f>
        <v/>
      </c>
      <c r="I315" s="65"/>
      <c r="M315" s="57" t="str">
        <f t="shared" ref="M315" si="1040">IF($A315="","",$B315+$B315+5)</f>
        <v/>
      </c>
      <c r="N315" s="57" t="str">
        <f t="shared" ref="N315" si="1041">IF($A315="","",$I315+$I315+4)</f>
        <v/>
      </c>
      <c r="O315" s="57" t="str">
        <f t="shared" si="952"/>
        <v/>
      </c>
      <c r="P315" s="57" t="str">
        <f t="shared" si="953"/>
        <v/>
      </c>
      <c r="Q315" s="57" t="str">
        <f t="shared" si="954"/>
        <v/>
      </c>
      <c r="R315" s="57" t="str">
        <f t="shared" si="955"/>
        <v/>
      </c>
      <c r="S315" s="57" t="str">
        <f ca="1">IF(AND($B315&gt;=1,$B315&lt;=17),OFFSET(INDEX('1組'!$B$6:$E$39,MATCH($B315,'1組'!$B$6:$B$39,0),2),1,0),"")</f>
        <v/>
      </c>
      <c r="T315" s="57" t="str">
        <f t="shared" ref="T315" si="1042">IF($A315="","",$I315+$I315+5)</f>
        <v/>
      </c>
      <c r="U315" s="57" t="str">
        <f t="shared" ref="U315" si="1043">IF($A315="","",$B315+$B315+4)</f>
        <v/>
      </c>
      <c r="V315" s="57" t="str">
        <f t="shared" si="956"/>
        <v/>
      </c>
      <c r="W315" s="57" t="str">
        <f t="shared" si="957"/>
        <v/>
      </c>
      <c r="X315" s="57" t="str">
        <f t="shared" si="958"/>
        <v/>
      </c>
      <c r="Y315" s="57" t="str">
        <f t="shared" si="959"/>
        <v/>
      </c>
      <c r="Z315" s="57" t="str">
        <f ca="1">IF(AND($I315&gt;=1,$I315&lt;=17),OFFSET(INDEX('1組'!$B$6:$E$39,MATCH($I315,'1組'!$B$6:$B$39,0),2),1,0),"")</f>
        <v/>
      </c>
      <c r="AA315" s="57"/>
      <c r="AB315" s="57"/>
    </row>
    <row r="316" spans="1:28">
      <c r="A316" s="62"/>
      <c r="B316" s="87"/>
      <c r="C316" s="63"/>
      <c r="D316" s="79"/>
      <c r="E316" s="80"/>
      <c r="F316" s="81"/>
      <c r="G316" s="80"/>
      <c r="H316" s="63"/>
      <c r="I316" s="63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</row>
    <row r="317" spans="1:28" ht="23.4">
      <c r="A317" s="67"/>
      <c r="B317" s="89"/>
      <c r="C317" s="69" t="str">
        <f>IF(AND($B317&gt;=1,$B317&lt;=17),INDEX('1組'!$B$6:$E$39,MATCH($B317,'1組'!$B$6:$B$39,0),4),"")</f>
        <v/>
      </c>
      <c r="D317" s="195"/>
      <c r="E317" s="196"/>
      <c r="F317" s="195"/>
      <c r="G317" s="196"/>
      <c r="H317" s="69" t="str">
        <f>IF(AND($I317&gt;=1,$I317&lt;=17),INDEX('1組'!$B$6:$E$39,MATCH($I317,'1組'!$B$6:$B$39,0),4),"")</f>
        <v/>
      </c>
      <c r="I317" s="65"/>
      <c r="M317" s="57" t="str">
        <f t="shared" ref="M317" si="1044">IF($A317="","",$B317+$B317+5)</f>
        <v/>
      </c>
      <c r="N317" s="57" t="str">
        <f t="shared" ref="N317" si="1045">IF($A317="","",$I317+$I317+4)</f>
        <v/>
      </c>
      <c r="O317" s="57" t="str">
        <f t="shared" si="952"/>
        <v/>
      </c>
      <c r="P317" s="57" t="str">
        <f t="shared" si="953"/>
        <v/>
      </c>
      <c r="Q317" s="57" t="str">
        <f t="shared" si="954"/>
        <v/>
      </c>
      <c r="R317" s="57" t="str">
        <f t="shared" si="955"/>
        <v/>
      </c>
      <c r="S317" s="57" t="str">
        <f ca="1">IF(AND($B317&gt;=1,$B317&lt;=17),OFFSET(INDEX('1組'!$B$6:$E$39,MATCH($B317,'1組'!$B$6:$B$39,0),2),1,0),"")</f>
        <v/>
      </c>
      <c r="T317" s="57" t="str">
        <f t="shared" ref="T317" si="1046">IF($A317="","",$I317+$I317+5)</f>
        <v/>
      </c>
      <c r="U317" s="57" t="str">
        <f t="shared" ref="U317" si="1047">IF($A317="","",$B317+$B317+4)</f>
        <v/>
      </c>
      <c r="V317" s="57" t="str">
        <f t="shared" si="956"/>
        <v/>
      </c>
      <c r="W317" s="57" t="str">
        <f t="shared" si="957"/>
        <v/>
      </c>
      <c r="X317" s="57" t="str">
        <f t="shared" si="958"/>
        <v/>
      </c>
      <c r="Y317" s="57" t="str">
        <f t="shared" si="959"/>
        <v/>
      </c>
      <c r="Z317" s="57" t="str">
        <f ca="1">IF(AND($I317&gt;=1,$I317&lt;=17),OFFSET(INDEX('1組'!$B$6:$E$39,MATCH($I317,'1組'!$B$6:$B$39,0),2),1,0),"")</f>
        <v/>
      </c>
      <c r="AA317" s="57"/>
      <c r="AB317" s="57"/>
    </row>
    <row r="318" spans="1:28">
      <c r="A318" s="62"/>
      <c r="B318" s="87"/>
      <c r="C318" s="63"/>
      <c r="D318" s="79"/>
      <c r="E318" s="80"/>
      <c r="F318" s="81"/>
      <c r="G318" s="80"/>
      <c r="H318" s="63"/>
      <c r="I318" s="63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</row>
    <row r="319" spans="1:28" ht="23.4">
      <c r="A319" s="67"/>
      <c r="B319" s="89"/>
      <c r="C319" s="69" t="str">
        <f>IF(AND($B319&gt;=1,$B319&lt;=17),INDEX('1組'!$B$6:$E$39,MATCH($B319,'1組'!$B$6:$B$39,0),4),"")</f>
        <v/>
      </c>
      <c r="D319" s="195"/>
      <c r="E319" s="196"/>
      <c r="F319" s="195"/>
      <c r="G319" s="196"/>
      <c r="H319" s="69" t="str">
        <f>IF(AND($I319&gt;=1,$I319&lt;=17),INDEX('1組'!$B$6:$E$39,MATCH($I319,'1組'!$B$6:$B$39,0),4),"")</f>
        <v/>
      </c>
      <c r="I319" s="65"/>
      <c r="M319" s="57" t="str">
        <f t="shared" ref="M319" si="1048">IF($A319="","",$B319+$B319+5)</f>
        <v/>
      </c>
      <c r="N319" s="57" t="str">
        <f t="shared" ref="N319" si="1049">IF($A319="","",$I319+$I319+4)</f>
        <v/>
      </c>
      <c r="O319" s="57" t="str">
        <f t="shared" si="952"/>
        <v/>
      </c>
      <c r="P319" s="57" t="str">
        <f t="shared" si="953"/>
        <v/>
      </c>
      <c r="Q319" s="57" t="str">
        <f t="shared" si="954"/>
        <v/>
      </c>
      <c r="R319" s="57" t="str">
        <f t="shared" si="955"/>
        <v/>
      </c>
      <c r="S319" s="57" t="str">
        <f ca="1">IF(AND($B319&gt;=1,$B319&lt;=17),OFFSET(INDEX('1組'!$B$6:$E$39,MATCH($B319,'1組'!$B$6:$B$39,0),2),1,0),"")</f>
        <v/>
      </c>
      <c r="T319" s="57" t="str">
        <f t="shared" ref="T319" si="1050">IF($A319="","",$I319+$I319+5)</f>
        <v/>
      </c>
      <c r="U319" s="57" t="str">
        <f t="shared" ref="U319" si="1051">IF($A319="","",$B319+$B319+4)</f>
        <v/>
      </c>
      <c r="V319" s="57" t="str">
        <f t="shared" si="956"/>
        <v/>
      </c>
      <c r="W319" s="57" t="str">
        <f t="shared" si="957"/>
        <v/>
      </c>
      <c r="X319" s="57" t="str">
        <f t="shared" si="958"/>
        <v/>
      </c>
      <c r="Y319" s="57" t="str">
        <f t="shared" si="959"/>
        <v/>
      </c>
      <c r="Z319" s="57" t="str">
        <f ca="1">IF(AND($I319&gt;=1,$I319&lt;=17),OFFSET(INDEX('1組'!$B$6:$E$39,MATCH($I319,'1組'!$B$6:$B$39,0),2),1,0),"")</f>
        <v/>
      </c>
      <c r="AA319" s="57"/>
      <c r="AB319" s="57"/>
    </row>
    <row r="320" spans="1:28">
      <c r="A320" s="62"/>
      <c r="B320" s="87"/>
      <c r="C320" s="63"/>
      <c r="D320" s="79"/>
      <c r="E320" s="80"/>
      <c r="F320" s="81"/>
      <c r="G320" s="80"/>
      <c r="H320" s="63"/>
      <c r="I320" s="63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</row>
    <row r="321" spans="1:28" ht="23.4">
      <c r="A321" s="67"/>
      <c r="B321" s="89"/>
      <c r="C321" s="69" t="str">
        <f>IF(AND($B321&gt;=1,$B321&lt;=17),INDEX('1組'!$B$6:$E$39,MATCH($B321,'1組'!$B$6:$B$39,0),4),"")</f>
        <v/>
      </c>
      <c r="D321" s="195"/>
      <c r="E321" s="196"/>
      <c r="F321" s="195"/>
      <c r="G321" s="196"/>
      <c r="H321" s="69" t="str">
        <f>IF(AND($I321&gt;=1,$I321&lt;=17),INDEX('1組'!$B$6:$E$39,MATCH($I321,'1組'!$B$6:$B$39,0),4),"")</f>
        <v/>
      </c>
      <c r="I321" s="65"/>
      <c r="M321" s="57" t="str">
        <f t="shared" ref="M321" si="1052">IF($A321="","",$B321+$B321+5)</f>
        <v/>
      </c>
      <c r="N321" s="57" t="str">
        <f t="shared" ref="N321" si="1053">IF($A321="","",$I321+$I321+4)</f>
        <v/>
      </c>
      <c r="O321" s="57" t="str">
        <f t="shared" si="952"/>
        <v/>
      </c>
      <c r="P321" s="57" t="str">
        <f t="shared" si="953"/>
        <v/>
      </c>
      <c r="Q321" s="57" t="str">
        <f t="shared" si="954"/>
        <v/>
      </c>
      <c r="R321" s="57" t="str">
        <f t="shared" si="955"/>
        <v/>
      </c>
      <c r="S321" s="57" t="str">
        <f ca="1">IF(AND($B321&gt;=1,$B321&lt;=17),OFFSET(INDEX('1組'!$B$6:$E$39,MATCH($B321,'1組'!$B$6:$B$39,0),2),1,0),"")</f>
        <v/>
      </c>
      <c r="T321" s="57" t="str">
        <f t="shared" ref="T321" si="1054">IF($A321="","",$I321+$I321+5)</f>
        <v/>
      </c>
      <c r="U321" s="57" t="str">
        <f t="shared" ref="U321" si="1055">IF($A321="","",$B321+$B321+4)</f>
        <v/>
      </c>
      <c r="V321" s="57" t="str">
        <f t="shared" si="956"/>
        <v/>
      </c>
      <c r="W321" s="57" t="str">
        <f t="shared" si="957"/>
        <v/>
      </c>
      <c r="X321" s="57" t="str">
        <f t="shared" si="958"/>
        <v/>
      </c>
      <c r="Y321" s="57" t="str">
        <f t="shared" si="959"/>
        <v/>
      </c>
      <c r="Z321" s="57" t="str">
        <f ca="1">IF(AND($I321&gt;=1,$I321&lt;=17),OFFSET(INDEX('1組'!$B$6:$E$39,MATCH($I321,'1組'!$B$6:$B$39,0),2),1,0),"")</f>
        <v/>
      </c>
      <c r="AA321" s="57"/>
      <c r="AB321" s="57"/>
    </row>
    <row r="322" spans="1:28">
      <c r="A322" s="62"/>
      <c r="B322" s="87"/>
      <c r="C322" s="63"/>
      <c r="D322" s="79"/>
      <c r="E322" s="80"/>
      <c r="F322" s="81"/>
      <c r="G322" s="80"/>
      <c r="H322" s="63"/>
      <c r="I322" s="63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</row>
    <row r="323" spans="1:28" ht="23.4">
      <c r="A323" s="67"/>
      <c r="B323" s="89"/>
      <c r="C323" s="69" t="str">
        <f>IF(AND($B323&gt;=1,$B323&lt;=17),INDEX('1組'!$B$6:$E$39,MATCH($B323,'1組'!$B$6:$B$39,0),4),"")</f>
        <v/>
      </c>
      <c r="D323" s="195"/>
      <c r="E323" s="196"/>
      <c r="F323" s="195"/>
      <c r="G323" s="196"/>
      <c r="H323" s="69" t="str">
        <f>IF(AND($I323&gt;=1,$I323&lt;=17),INDEX('1組'!$B$6:$E$39,MATCH($I323,'1組'!$B$6:$B$39,0),4),"")</f>
        <v/>
      </c>
      <c r="I323" s="65"/>
      <c r="M323" s="57" t="str">
        <f t="shared" ref="M323" si="1056">IF($A323="","",$B323+$B323+5)</f>
        <v/>
      </c>
      <c r="N323" s="57" t="str">
        <f t="shared" ref="N323" si="1057">IF($A323="","",$I323+$I323+4)</f>
        <v/>
      </c>
      <c r="O323" s="57" t="str">
        <f t="shared" si="952"/>
        <v/>
      </c>
      <c r="P323" s="57" t="str">
        <f t="shared" si="953"/>
        <v/>
      </c>
      <c r="Q323" s="57" t="str">
        <f t="shared" si="954"/>
        <v/>
      </c>
      <c r="R323" s="57" t="str">
        <f t="shared" si="955"/>
        <v/>
      </c>
      <c r="S323" s="57" t="str">
        <f ca="1">IF(AND($B323&gt;=1,$B323&lt;=17),OFFSET(INDEX('1組'!$B$6:$E$39,MATCH($B323,'1組'!$B$6:$B$39,0),2),1,0),"")</f>
        <v/>
      </c>
      <c r="T323" s="57" t="str">
        <f t="shared" ref="T323" si="1058">IF($A323="","",$I323+$I323+5)</f>
        <v/>
      </c>
      <c r="U323" s="57" t="str">
        <f t="shared" ref="U323" si="1059">IF($A323="","",$B323+$B323+4)</f>
        <v/>
      </c>
      <c r="V323" s="57" t="str">
        <f t="shared" si="956"/>
        <v/>
      </c>
      <c r="W323" s="57" t="str">
        <f t="shared" si="957"/>
        <v/>
      </c>
      <c r="X323" s="57" t="str">
        <f t="shared" si="958"/>
        <v/>
      </c>
      <c r="Y323" s="57" t="str">
        <f t="shared" si="959"/>
        <v/>
      </c>
      <c r="Z323" s="57" t="str">
        <f ca="1">IF(AND($I323&gt;=1,$I323&lt;=17),OFFSET(INDEX('1組'!$B$6:$E$39,MATCH($I323,'1組'!$B$6:$B$39,0),2),1,0),"")</f>
        <v/>
      </c>
      <c r="AA323" s="57"/>
      <c r="AB323" s="57"/>
    </row>
    <row r="324" spans="1:28">
      <c r="A324" s="62"/>
      <c r="B324" s="87"/>
      <c r="C324" s="63"/>
      <c r="D324" s="79"/>
      <c r="E324" s="80"/>
      <c r="F324" s="81"/>
      <c r="G324" s="80"/>
      <c r="H324" s="63"/>
      <c r="I324" s="63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</row>
    <row r="325" spans="1:28" ht="23.4">
      <c r="A325" s="67"/>
      <c r="B325" s="89"/>
      <c r="C325" s="69" t="str">
        <f>IF(AND($B325&gt;=1,$B325&lt;=17),INDEX('1組'!$B$6:$E$39,MATCH($B325,'1組'!$B$6:$B$39,0),4),"")</f>
        <v/>
      </c>
      <c r="D325" s="195"/>
      <c r="E325" s="196"/>
      <c r="F325" s="195"/>
      <c r="G325" s="196"/>
      <c r="H325" s="69" t="str">
        <f>IF(AND($I325&gt;=1,$I325&lt;=17),INDEX('1組'!$B$6:$E$39,MATCH($I325,'1組'!$B$6:$B$39,0),4),"")</f>
        <v/>
      </c>
      <c r="I325" s="65"/>
      <c r="M325" s="57" t="str">
        <f t="shared" ref="M325" si="1060">IF($A325="","",$B325+$B325+5)</f>
        <v/>
      </c>
      <c r="N325" s="57" t="str">
        <f t="shared" ref="N325" si="1061">IF($A325="","",$I325+$I325+4)</f>
        <v/>
      </c>
      <c r="O325" s="57" t="str">
        <f t="shared" si="952"/>
        <v/>
      </c>
      <c r="P325" s="57" t="str">
        <f t="shared" si="953"/>
        <v/>
      </c>
      <c r="Q325" s="57" t="str">
        <f t="shared" si="954"/>
        <v/>
      </c>
      <c r="R325" s="57" t="str">
        <f t="shared" si="955"/>
        <v/>
      </c>
      <c r="S325" s="57" t="str">
        <f ca="1">IF(AND($B325&gt;=1,$B325&lt;=17),OFFSET(INDEX('1組'!$B$6:$E$39,MATCH($B325,'1組'!$B$6:$B$39,0),2),1,0),"")</f>
        <v/>
      </c>
      <c r="T325" s="57" t="str">
        <f t="shared" ref="T325" si="1062">IF($A325="","",$I325+$I325+5)</f>
        <v/>
      </c>
      <c r="U325" s="57" t="str">
        <f t="shared" ref="U325" si="1063">IF($A325="","",$B325+$B325+4)</f>
        <v/>
      </c>
      <c r="V325" s="57" t="str">
        <f t="shared" si="956"/>
        <v/>
      </c>
      <c r="W325" s="57" t="str">
        <f t="shared" si="957"/>
        <v/>
      </c>
      <c r="X325" s="57" t="str">
        <f t="shared" si="958"/>
        <v/>
      </c>
      <c r="Y325" s="57" t="str">
        <f t="shared" si="959"/>
        <v/>
      </c>
      <c r="Z325" s="57" t="str">
        <f ca="1">IF(AND($I325&gt;=1,$I325&lt;=17),OFFSET(INDEX('1組'!$B$6:$E$39,MATCH($I325,'1組'!$B$6:$B$39,0),2),1,0),"")</f>
        <v/>
      </c>
      <c r="AA325" s="57"/>
      <c r="AB325" s="57"/>
    </row>
    <row r="326" spans="1:28">
      <c r="A326" s="62"/>
      <c r="B326" s="87"/>
      <c r="C326" s="63"/>
      <c r="D326" s="79"/>
      <c r="E326" s="80"/>
      <c r="F326" s="81"/>
      <c r="G326" s="80"/>
      <c r="H326" s="63"/>
      <c r="I326" s="63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</row>
    <row r="327" spans="1:28" ht="23.4">
      <c r="A327" s="67"/>
      <c r="B327" s="89"/>
      <c r="C327" s="69" t="str">
        <f>IF(AND($B327&gt;=1,$B327&lt;=17),INDEX('1組'!$B$6:$E$39,MATCH($B327,'1組'!$B$6:$B$39,0),4),"")</f>
        <v/>
      </c>
      <c r="D327" s="195"/>
      <c r="E327" s="196"/>
      <c r="F327" s="195"/>
      <c r="G327" s="196"/>
      <c r="H327" s="69" t="str">
        <f>IF(AND($I327&gt;=1,$I327&lt;=17),INDEX('1組'!$B$6:$E$39,MATCH($I327,'1組'!$B$6:$B$39,0),4),"")</f>
        <v/>
      </c>
      <c r="I327" s="65"/>
      <c r="M327" s="57" t="str">
        <f t="shared" ref="M327" si="1064">IF($A327="","",$B327+$B327+5)</f>
        <v/>
      </c>
      <c r="N327" s="57" t="str">
        <f t="shared" ref="N327" si="1065">IF($A327="","",$I327+$I327+4)</f>
        <v/>
      </c>
      <c r="O327" s="57" t="str">
        <f t="shared" si="952"/>
        <v/>
      </c>
      <c r="P327" s="57" t="str">
        <f t="shared" si="953"/>
        <v/>
      </c>
      <c r="Q327" s="57" t="str">
        <f t="shared" si="954"/>
        <v/>
      </c>
      <c r="R327" s="57" t="str">
        <f t="shared" si="955"/>
        <v/>
      </c>
      <c r="S327" s="57" t="str">
        <f ca="1">IF(AND($B327&gt;=1,$B327&lt;=17),OFFSET(INDEX('1組'!$B$6:$E$39,MATCH($B327,'1組'!$B$6:$B$39,0),2),1,0),"")</f>
        <v/>
      </c>
      <c r="T327" s="57" t="str">
        <f t="shared" ref="T327" si="1066">IF($A327="","",$I327+$I327+5)</f>
        <v/>
      </c>
      <c r="U327" s="57" t="str">
        <f t="shared" ref="U327" si="1067">IF($A327="","",$B327+$B327+4)</f>
        <v/>
      </c>
      <c r="V327" s="57" t="str">
        <f t="shared" si="956"/>
        <v/>
      </c>
      <c r="W327" s="57" t="str">
        <f t="shared" si="957"/>
        <v/>
      </c>
      <c r="X327" s="57" t="str">
        <f t="shared" si="958"/>
        <v/>
      </c>
      <c r="Y327" s="57" t="str">
        <f t="shared" si="959"/>
        <v/>
      </c>
      <c r="Z327" s="57" t="str">
        <f ca="1">IF(AND($I327&gt;=1,$I327&lt;=17),OFFSET(INDEX('1組'!$B$6:$E$39,MATCH($I327,'1組'!$B$6:$B$39,0),2),1,0),"")</f>
        <v/>
      </c>
      <c r="AA327" s="57"/>
      <c r="AB327" s="57"/>
    </row>
    <row r="328" spans="1:28">
      <c r="A328" s="62"/>
      <c r="B328" s="87"/>
      <c r="C328" s="63"/>
      <c r="D328" s="79"/>
      <c r="E328" s="80"/>
      <c r="F328" s="81"/>
      <c r="G328" s="80"/>
      <c r="H328" s="63"/>
      <c r="I328" s="63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</row>
    <row r="329" spans="1:28" ht="23.4">
      <c r="A329" s="67"/>
      <c r="B329" s="89"/>
      <c r="C329" s="112" t="str">
        <f>IF(AND($B329&gt;=1,$B329&lt;=17),INDEX('1組'!$B$6:$E$39,MATCH($B329,'1組'!$B$6:$B$39,0),4),"")</f>
        <v/>
      </c>
      <c r="D329" s="197"/>
      <c r="E329" s="198"/>
      <c r="F329" s="197"/>
      <c r="G329" s="198"/>
      <c r="H329" s="112" t="str">
        <f>IF(AND($I329&gt;=1,$I329&lt;=17),INDEX('1組'!$B$6:$E$39,MATCH($I329,'1組'!$B$6:$B$39,0),4),"")</f>
        <v/>
      </c>
      <c r="I329" s="65"/>
      <c r="M329" s="57" t="str">
        <f t="shared" ref="M329" si="1068">IF($A329="","",$B329+$B329+5)</f>
        <v/>
      </c>
      <c r="N329" s="57" t="str">
        <f t="shared" ref="N329" si="1069">IF($A329="","",$I329+$I329+4)</f>
        <v/>
      </c>
      <c r="O329" s="57" t="str">
        <f t="shared" si="952"/>
        <v/>
      </c>
      <c r="P329" s="57" t="str">
        <f t="shared" si="953"/>
        <v/>
      </c>
      <c r="Q329" s="57" t="str">
        <f t="shared" si="954"/>
        <v/>
      </c>
      <c r="R329" s="57" t="str">
        <f t="shared" si="955"/>
        <v/>
      </c>
      <c r="S329" s="57" t="str">
        <f ca="1">IF(AND($B329&gt;=1,$B329&lt;=17),OFFSET(INDEX('1組'!$B$6:$E$39,MATCH($B329,'1組'!$B$6:$B$39,0),2),1,0),"")</f>
        <v/>
      </c>
      <c r="T329" s="57" t="str">
        <f t="shared" ref="T329" si="1070">IF($A329="","",$I329+$I329+5)</f>
        <v/>
      </c>
      <c r="U329" s="57" t="str">
        <f t="shared" ref="U329" si="1071">IF($A329="","",$B329+$B329+4)</f>
        <v/>
      </c>
      <c r="V329" s="57" t="str">
        <f t="shared" si="956"/>
        <v/>
      </c>
      <c r="W329" s="57" t="str">
        <f t="shared" si="957"/>
        <v/>
      </c>
      <c r="X329" s="57" t="str">
        <f t="shared" si="958"/>
        <v/>
      </c>
      <c r="Y329" s="57" t="str">
        <f t="shared" si="959"/>
        <v/>
      </c>
      <c r="Z329" s="57" t="str">
        <f ca="1">IF(AND($I329&gt;=1,$I329&lt;=17),OFFSET(INDEX('1組'!$B$6:$E$39,MATCH($I329,'1組'!$B$6:$B$39,0),2),1,0),"")</f>
        <v/>
      </c>
      <c r="AA329" s="57"/>
      <c r="AB329" s="57"/>
    </row>
  </sheetData>
  <mergeCells count="337">
    <mergeCell ref="AC5:AS5"/>
    <mergeCell ref="AC1:AS1"/>
    <mergeCell ref="D3:E3"/>
    <mergeCell ref="F3:G3"/>
    <mergeCell ref="D7:E7"/>
    <mergeCell ref="F7:G7"/>
    <mergeCell ref="D15:E15"/>
    <mergeCell ref="F15:G15"/>
    <mergeCell ref="D17:E17"/>
    <mergeCell ref="F17:G17"/>
    <mergeCell ref="D9:E9"/>
    <mergeCell ref="F9:G9"/>
    <mergeCell ref="D11:E11"/>
    <mergeCell ref="F11:G11"/>
    <mergeCell ref="D13:E13"/>
    <mergeCell ref="F13:G13"/>
    <mergeCell ref="D1:H1"/>
    <mergeCell ref="D2:H2"/>
    <mergeCell ref="AC2:AQ2"/>
    <mergeCell ref="AC3:AQ3"/>
    <mergeCell ref="AD11:AE11"/>
    <mergeCell ref="AG11:AH11"/>
    <mergeCell ref="AJ11:AK11"/>
    <mergeCell ref="D31:E31"/>
    <mergeCell ref="F31:G31"/>
    <mergeCell ref="D33:E33"/>
    <mergeCell ref="F33:G33"/>
    <mergeCell ref="D29:E29"/>
    <mergeCell ref="F29:G29"/>
    <mergeCell ref="D5:E5"/>
    <mergeCell ref="F5:G5"/>
    <mergeCell ref="D27:E27"/>
    <mergeCell ref="F27:G27"/>
    <mergeCell ref="D21:E21"/>
    <mergeCell ref="F21:G21"/>
    <mergeCell ref="D23:E23"/>
    <mergeCell ref="F23:G23"/>
    <mergeCell ref="D25:E25"/>
    <mergeCell ref="F25:G25"/>
    <mergeCell ref="D19:E19"/>
    <mergeCell ref="F19:G19"/>
    <mergeCell ref="D41:E41"/>
    <mergeCell ref="F41:G41"/>
    <mergeCell ref="D43:E43"/>
    <mergeCell ref="F43:G43"/>
    <mergeCell ref="D45:E45"/>
    <mergeCell ref="F45:G45"/>
    <mergeCell ref="D35:E35"/>
    <mergeCell ref="F35:G35"/>
    <mergeCell ref="D37:E37"/>
    <mergeCell ref="F37:G37"/>
    <mergeCell ref="D39:E39"/>
    <mergeCell ref="F39:G39"/>
    <mergeCell ref="D53:E53"/>
    <mergeCell ref="F53:G53"/>
    <mergeCell ref="D55:E55"/>
    <mergeCell ref="F55:G55"/>
    <mergeCell ref="D57:E57"/>
    <mergeCell ref="F57:G57"/>
    <mergeCell ref="D47:E47"/>
    <mergeCell ref="F47:G47"/>
    <mergeCell ref="D49:E49"/>
    <mergeCell ref="F49:G49"/>
    <mergeCell ref="D51:E51"/>
    <mergeCell ref="F51:G51"/>
    <mergeCell ref="D65:E65"/>
    <mergeCell ref="F65:G65"/>
    <mergeCell ref="D67:E67"/>
    <mergeCell ref="F67:G67"/>
    <mergeCell ref="D69:E69"/>
    <mergeCell ref="F69:G69"/>
    <mergeCell ref="D59:E59"/>
    <mergeCell ref="F59:G59"/>
    <mergeCell ref="D61:E61"/>
    <mergeCell ref="F61:G61"/>
    <mergeCell ref="D63:E63"/>
    <mergeCell ref="F63:G63"/>
    <mergeCell ref="D77:E77"/>
    <mergeCell ref="F77:G77"/>
    <mergeCell ref="D79:E79"/>
    <mergeCell ref="F79:G79"/>
    <mergeCell ref="D81:E81"/>
    <mergeCell ref="F81:G81"/>
    <mergeCell ref="D71:E71"/>
    <mergeCell ref="F71:G71"/>
    <mergeCell ref="D73:E73"/>
    <mergeCell ref="F73:G73"/>
    <mergeCell ref="D75:E75"/>
    <mergeCell ref="F75:G75"/>
    <mergeCell ref="D89:E89"/>
    <mergeCell ref="F89:G89"/>
    <mergeCell ref="D91:E91"/>
    <mergeCell ref="F91:G91"/>
    <mergeCell ref="D93:E93"/>
    <mergeCell ref="F93:G93"/>
    <mergeCell ref="D83:E83"/>
    <mergeCell ref="F83:G83"/>
    <mergeCell ref="D85:E85"/>
    <mergeCell ref="F85:G85"/>
    <mergeCell ref="D87:E87"/>
    <mergeCell ref="F87:G87"/>
    <mergeCell ref="D101:E101"/>
    <mergeCell ref="F101:G101"/>
    <mergeCell ref="D103:E103"/>
    <mergeCell ref="F103:G103"/>
    <mergeCell ref="D105:E105"/>
    <mergeCell ref="F105:G105"/>
    <mergeCell ref="D95:E95"/>
    <mergeCell ref="F95:G95"/>
    <mergeCell ref="D97:E97"/>
    <mergeCell ref="F97:G97"/>
    <mergeCell ref="D99:E99"/>
    <mergeCell ref="F99:G99"/>
    <mergeCell ref="D113:E113"/>
    <mergeCell ref="F113:G113"/>
    <mergeCell ref="D115:E115"/>
    <mergeCell ref="F115:G115"/>
    <mergeCell ref="D117:E117"/>
    <mergeCell ref="F117:G117"/>
    <mergeCell ref="D107:E107"/>
    <mergeCell ref="F107:G107"/>
    <mergeCell ref="D109:E109"/>
    <mergeCell ref="F109:G109"/>
    <mergeCell ref="D111:E111"/>
    <mergeCell ref="F111:G111"/>
    <mergeCell ref="D125:E125"/>
    <mergeCell ref="F125:G125"/>
    <mergeCell ref="D127:E127"/>
    <mergeCell ref="F127:G127"/>
    <mergeCell ref="D129:E129"/>
    <mergeCell ref="F129:G129"/>
    <mergeCell ref="D119:E119"/>
    <mergeCell ref="F119:G119"/>
    <mergeCell ref="D121:E121"/>
    <mergeCell ref="F121:G121"/>
    <mergeCell ref="D123:E123"/>
    <mergeCell ref="F123:G123"/>
    <mergeCell ref="D137:E137"/>
    <mergeCell ref="F137:G137"/>
    <mergeCell ref="D139:E139"/>
    <mergeCell ref="F139:G139"/>
    <mergeCell ref="D141:E141"/>
    <mergeCell ref="F141:G141"/>
    <mergeCell ref="D131:E131"/>
    <mergeCell ref="F131:G131"/>
    <mergeCell ref="D133:E133"/>
    <mergeCell ref="F133:G133"/>
    <mergeCell ref="D135:E135"/>
    <mergeCell ref="F135:G135"/>
    <mergeCell ref="D149:E149"/>
    <mergeCell ref="F149:G149"/>
    <mergeCell ref="D151:E151"/>
    <mergeCell ref="F151:G151"/>
    <mergeCell ref="D153:E153"/>
    <mergeCell ref="F153:G153"/>
    <mergeCell ref="D143:E143"/>
    <mergeCell ref="F143:G143"/>
    <mergeCell ref="D145:E145"/>
    <mergeCell ref="F145:G145"/>
    <mergeCell ref="D147:E147"/>
    <mergeCell ref="F147:G147"/>
    <mergeCell ref="D161:E161"/>
    <mergeCell ref="F161:G161"/>
    <mergeCell ref="D163:E163"/>
    <mergeCell ref="F163:G163"/>
    <mergeCell ref="D165:E165"/>
    <mergeCell ref="F165:G165"/>
    <mergeCell ref="D155:E155"/>
    <mergeCell ref="F155:G155"/>
    <mergeCell ref="D157:E157"/>
    <mergeCell ref="F157:G157"/>
    <mergeCell ref="D159:E159"/>
    <mergeCell ref="F159:G159"/>
    <mergeCell ref="D173:E173"/>
    <mergeCell ref="F173:G173"/>
    <mergeCell ref="D175:E175"/>
    <mergeCell ref="F175:G175"/>
    <mergeCell ref="D177:E177"/>
    <mergeCell ref="F177:G177"/>
    <mergeCell ref="D167:E167"/>
    <mergeCell ref="F167:G167"/>
    <mergeCell ref="D169:E169"/>
    <mergeCell ref="F169:G169"/>
    <mergeCell ref="D171:E171"/>
    <mergeCell ref="F171:G171"/>
    <mergeCell ref="D185:E185"/>
    <mergeCell ref="F185:G185"/>
    <mergeCell ref="D187:E187"/>
    <mergeCell ref="F187:G187"/>
    <mergeCell ref="D189:E189"/>
    <mergeCell ref="F189:G189"/>
    <mergeCell ref="D179:E179"/>
    <mergeCell ref="F179:G179"/>
    <mergeCell ref="D181:E181"/>
    <mergeCell ref="F181:G181"/>
    <mergeCell ref="D183:E183"/>
    <mergeCell ref="F183:G183"/>
    <mergeCell ref="D197:E197"/>
    <mergeCell ref="F197:G197"/>
    <mergeCell ref="D199:E199"/>
    <mergeCell ref="F199:G199"/>
    <mergeCell ref="D201:E201"/>
    <mergeCell ref="F201:G201"/>
    <mergeCell ref="D191:E191"/>
    <mergeCell ref="F191:G191"/>
    <mergeCell ref="D193:E193"/>
    <mergeCell ref="F193:G193"/>
    <mergeCell ref="D195:E195"/>
    <mergeCell ref="F195:G195"/>
    <mergeCell ref="D209:E209"/>
    <mergeCell ref="F209:G209"/>
    <mergeCell ref="D211:E211"/>
    <mergeCell ref="F211:G211"/>
    <mergeCell ref="D213:E213"/>
    <mergeCell ref="F213:G213"/>
    <mergeCell ref="D203:E203"/>
    <mergeCell ref="F203:G203"/>
    <mergeCell ref="D205:E205"/>
    <mergeCell ref="F205:G205"/>
    <mergeCell ref="D207:E207"/>
    <mergeCell ref="F207:G207"/>
    <mergeCell ref="D221:E221"/>
    <mergeCell ref="F221:G221"/>
    <mergeCell ref="D223:E223"/>
    <mergeCell ref="F223:G223"/>
    <mergeCell ref="D225:E225"/>
    <mergeCell ref="F225:G225"/>
    <mergeCell ref="D215:E215"/>
    <mergeCell ref="F215:G215"/>
    <mergeCell ref="D217:E217"/>
    <mergeCell ref="F217:G217"/>
    <mergeCell ref="D219:E219"/>
    <mergeCell ref="F219:G219"/>
    <mergeCell ref="D233:E233"/>
    <mergeCell ref="F233:G233"/>
    <mergeCell ref="D235:E235"/>
    <mergeCell ref="F235:G235"/>
    <mergeCell ref="D237:E237"/>
    <mergeCell ref="F237:G237"/>
    <mergeCell ref="D227:E227"/>
    <mergeCell ref="F227:G227"/>
    <mergeCell ref="D229:E229"/>
    <mergeCell ref="F229:G229"/>
    <mergeCell ref="D231:E231"/>
    <mergeCell ref="F231:G231"/>
    <mergeCell ref="D245:E245"/>
    <mergeCell ref="F245:G245"/>
    <mergeCell ref="D247:E247"/>
    <mergeCell ref="F247:G247"/>
    <mergeCell ref="D249:E249"/>
    <mergeCell ref="F249:G249"/>
    <mergeCell ref="D239:E239"/>
    <mergeCell ref="F239:G239"/>
    <mergeCell ref="D241:E241"/>
    <mergeCell ref="F241:G241"/>
    <mergeCell ref="D243:E243"/>
    <mergeCell ref="F243:G243"/>
    <mergeCell ref="D257:E257"/>
    <mergeCell ref="F257:G257"/>
    <mergeCell ref="D259:E259"/>
    <mergeCell ref="F259:G259"/>
    <mergeCell ref="D261:E261"/>
    <mergeCell ref="F261:G261"/>
    <mergeCell ref="D251:E251"/>
    <mergeCell ref="F251:G251"/>
    <mergeCell ref="D253:E253"/>
    <mergeCell ref="F253:G253"/>
    <mergeCell ref="D255:E255"/>
    <mergeCell ref="F255:G255"/>
    <mergeCell ref="D269:E269"/>
    <mergeCell ref="F269:G269"/>
    <mergeCell ref="D271:E271"/>
    <mergeCell ref="F271:G271"/>
    <mergeCell ref="D273:E273"/>
    <mergeCell ref="F273:G273"/>
    <mergeCell ref="D263:E263"/>
    <mergeCell ref="F263:G263"/>
    <mergeCell ref="D265:E265"/>
    <mergeCell ref="F265:G265"/>
    <mergeCell ref="D267:E267"/>
    <mergeCell ref="F267:G267"/>
    <mergeCell ref="D327:E327"/>
    <mergeCell ref="F327:G327"/>
    <mergeCell ref="D329:E329"/>
    <mergeCell ref="F329:G329"/>
    <mergeCell ref="D311:E311"/>
    <mergeCell ref="F311:G311"/>
    <mergeCell ref="D313:E313"/>
    <mergeCell ref="F313:G313"/>
    <mergeCell ref="D315:E315"/>
    <mergeCell ref="F315:G315"/>
    <mergeCell ref="D317:E317"/>
    <mergeCell ref="F317:G317"/>
    <mergeCell ref="D319:E319"/>
    <mergeCell ref="F319:G319"/>
    <mergeCell ref="D321:E321"/>
    <mergeCell ref="F321:G321"/>
    <mergeCell ref="D323:E323"/>
    <mergeCell ref="F323:G323"/>
    <mergeCell ref="D325:E325"/>
    <mergeCell ref="F325:G325"/>
    <mergeCell ref="D305:E305"/>
    <mergeCell ref="F305:G305"/>
    <mergeCell ref="D307:E307"/>
    <mergeCell ref="F307:G307"/>
    <mergeCell ref="D309:E309"/>
    <mergeCell ref="F309:G309"/>
    <mergeCell ref="D281:E281"/>
    <mergeCell ref="F281:G281"/>
    <mergeCell ref="D283:E283"/>
    <mergeCell ref="F283:G283"/>
    <mergeCell ref="D299:E299"/>
    <mergeCell ref="F299:G299"/>
    <mergeCell ref="D293:E293"/>
    <mergeCell ref="F293:G293"/>
    <mergeCell ref="D295:E295"/>
    <mergeCell ref="F295:G295"/>
    <mergeCell ref="D297:E297"/>
    <mergeCell ref="F297:G297"/>
    <mergeCell ref="D287:E287"/>
    <mergeCell ref="F287:G287"/>
    <mergeCell ref="D289:E289"/>
    <mergeCell ref="F289:G289"/>
    <mergeCell ref="D291:E291"/>
    <mergeCell ref="F291:G291"/>
    <mergeCell ref="D285:E285"/>
    <mergeCell ref="F285:G285"/>
    <mergeCell ref="D275:E275"/>
    <mergeCell ref="F275:G275"/>
    <mergeCell ref="D277:E277"/>
    <mergeCell ref="D301:E301"/>
    <mergeCell ref="F301:G301"/>
    <mergeCell ref="D303:E303"/>
    <mergeCell ref="F303:G303"/>
    <mergeCell ref="F277:G277"/>
    <mergeCell ref="D279:E279"/>
    <mergeCell ref="F279:G279"/>
  </mergeCells>
  <phoneticPr fontId="2"/>
  <printOptions gridLines="1"/>
  <pageMargins left="0.98425196850393704" right="0.70866141732283472" top="0.98425196850393704" bottom="0.78740157480314965" header="0.31496062992125984" footer="0.31496062992125984"/>
  <pageSetup paperSize="9" scale="95" pageOrder="overThenDown" orientation="portrait" r:id="rId1"/>
  <headerFooter>
    <oddHeader>&amp;RNRC　一組</oddHeader>
    <oddFooter>&amp;P ページ</oddFooter>
  </headerFooter>
  <rowBreaks count="7" manualBreakCount="7">
    <brk id="45" max="8" man="1"/>
    <brk id="87" max="8" man="1"/>
    <brk id="129" max="8" man="1"/>
    <brk id="171" max="8" man="1"/>
    <brk id="213" max="8" man="1"/>
    <brk id="255" max="8" man="1"/>
    <brk id="297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P279"/>
  <sheetViews>
    <sheetView zoomScale="75" zoomScaleNormal="75" zoomScaleSheetLayoutView="95" workbookViewId="0">
      <selection activeCell="B5" sqref="B5"/>
    </sheetView>
  </sheetViews>
  <sheetFormatPr defaultColWidth="4.88671875" defaultRowHeight="17.100000000000001" customHeight="1"/>
  <cols>
    <col min="1" max="1" width="0.77734375" style="90" customWidth="1"/>
    <col min="2" max="3" width="29.21875" style="90" customWidth="1"/>
    <col min="4" max="5" width="0.77734375" style="90" customWidth="1"/>
    <col min="6" max="7" width="29.21875" style="90" customWidth="1"/>
    <col min="8" max="9" width="0.77734375" style="90" customWidth="1"/>
    <col min="10" max="11" width="29.21875" style="90" customWidth="1"/>
    <col min="12" max="12" width="0.77734375" style="90" customWidth="1"/>
    <col min="13" max="13" width="0.77734375" style="90" hidden="1" customWidth="1"/>
    <col min="14" max="15" width="29.21875" style="90" customWidth="1"/>
    <col min="16" max="17" width="0.77734375" style="90" customWidth="1"/>
    <col min="18" max="16384" width="4.88671875" style="90"/>
  </cols>
  <sheetData>
    <row r="1" spans="2:16" ht="7.5" customHeight="1" thickBot="1"/>
    <row r="2" spans="2:16" ht="30" customHeight="1" thickBot="1">
      <c r="B2" s="91" t="s">
        <v>198</v>
      </c>
      <c r="C2" s="105" t="s">
        <v>179</v>
      </c>
      <c r="D2" s="104"/>
      <c r="F2" s="91" t="s">
        <v>200</v>
      </c>
      <c r="G2" s="105" t="s">
        <v>238</v>
      </c>
      <c r="J2" s="91" t="s">
        <v>192</v>
      </c>
      <c r="K2" s="105" t="s">
        <v>186</v>
      </c>
      <c r="N2" s="91" t="s">
        <v>201</v>
      </c>
      <c r="O2" s="105" t="s">
        <v>196</v>
      </c>
    </row>
    <row r="3" spans="2:16" s="94" customFormat="1" ht="52.5" customHeight="1">
      <c r="B3" s="92" t="s">
        <v>180</v>
      </c>
      <c r="C3" s="93" t="s">
        <v>187</v>
      </c>
      <c r="F3" s="92" t="s">
        <v>234</v>
      </c>
      <c r="G3" s="93" t="s">
        <v>190</v>
      </c>
      <c r="J3" s="92" t="s">
        <v>191</v>
      </c>
      <c r="K3" s="93" t="s">
        <v>233</v>
      </c>
      <c r="N3" s="92" t="s">
        <v>181</v>
      </c>
      <c r="O3" s="93" t="s">
        <v>189</v>
      </c>
    </row>
    <row r="4" spans="2:16" ht="15" customHeight="1">
      <c r="B4" s="95"/>
      <c r="C4" s="96"/>
      <c r="D4" s="97"/>
      <c r="F4" s="95"/>
      <c r="G4" s="96"/>
      <c r="H4" s="97"/>
      <c r="J4" s="95"/>
      <c r="K4" s="96"/>
      <c r="L4" s="97"/>
      <c r="N4" s="95"/>
      <c r="O4" s="96"/>
      <c r="P4" s="97"/>
    </row>
    <row r="5" spans="2:16" ht="37.5" customHeight="1">
      <c r="B5" s="98"/>
      <c r="C5" s="99"/>
      <c r="F5" s="98"/>
      <c r="G5" s="99"/>
      <c r="J5" s="98"/>
      <c r="K5" s="99"/>
      <c r="N5" s="98"/>
      <c r="O5" s="99"/>
    </row>
    <row r="6" spans="2:16" ht="37.5" customHeight="1">
      <c r="B6" s="100" t="s">
        <v>182</v>
      </c>
      <c r="C6" s="101" t="s">
        <v>182</v>
      </c>
      <c r="F6" s="100" t="s">
        <v>182</v>
      </c>
      <c r="G6" s="101" t="s">
        <v>182</v>
      </c>
      <c r="J6" s="100" t="s">
        <v>182</v>
      </c>
      <c r="K6" s="101" t="s">
        <v>182</v>
      </c>
      <c r="N6" s="100" t="s">
        <v>182</v>
      </c>
      <c r="O6" s="101" t="s">
        <v>182</v>
      </c>
    </row>
    <row r="7" spans="2:16" ht="30" customHeight="1" thickBot="1">
      <c r="B7" s="102" t="s">
        <v>183</v>
      </c>
      <c r="C7" s="103"/>
      <c r="F7" s="102" t="s">
        <v>183</v>
      </c>
      <c r="G7" s="103"/>
      <c r="J7" s="102" t="s">
        <v>183</v>
      </c>
      <c r="K7" s="103"/>
      <c r="N7" s="102" t="s">
        <v>183</v>
      </c>
      <c r="O7" s="103"/>
    </row>
    <row r="8" spans="2:16" ht="7.5" customHeight="1"/>
    <row r="9" spans="2:16" ht="7.5" customHeight="1" thickBot="1"/>
    <row r="10" spans="2:16" ht="30" customHeight="1" thickBot="1">
      <c r="B10" s="91" t="s">
        <v>208</v>
      </c>
      <c r="C10" s="105" t="s">
        <v>188</v>
      </c>
      <c r="D10" s="104"/>
      <c r="F10" s="91" t="s">
        <v>203</v>
      </c>
      <c r="G10" s="105" t="s">
        <v>239</v>
      </c>
      <c r="J10" s="91" t="s">
        <v>184</v>
      </c>
      <c r="K10" s="105" t="s">
        <v>221</v>
      </c>
      <c r="N10" s="91" t="s">
        <v>204</v>
      </c>
      <c r="O10" s="105" t="s">
        <v>240</v>
      </c>
    </row>
    <row r="11" spans="2:16" s="94" customFormat="1" ht="52.5" customHeight="1">
      <c r="B11" s="92" t="s">
        <v>185</v>
      </c>
      <c r="C11" s="93" t="s">
        <v>236</v>
      </c>
      <c r="F11" s="92" t="s">
        <v>234</v>
      </c>
      <c r="G11" s="93" t="s">
        <v>180</v>
      </c>
      <c r="J11" s="92" t="s">
        <v>191</v>
      </c>
      <c r="K11" s="93" t="s">
        <v>187</v>
      </c>
      <c r="N11" s="92" t="s">
        <v>181</v>
      </c>
      <c r="O11" s="93" t="s">
        <v>190</v>
      </c>
    </row>
    <row r="12" spans="2:16" ht="15" customHeight="1">
      <c r="B12" s="95"/>
      <c r="C12" s="96"/>
      <c r="D12" s="97"/>
      <c r="F12" s="95"/>
      <c r="G12" s="96"/>
      <c r="H12" s="97"/>
      <c r="J12" s="95"/>
      <c r="K12" s="96"/>
      <c r="L12" s="97"/>
      <c r="N12" s="95"/>
      <c r="O12" s="96"/>
      <c r="P12" s="97"/>
    </row>
    <row r="13" spans="2:16" ht="37.5" customHeight="1">
      <c r="B13" s="98"/>
      <c r="C13" s="99"/>
      <c r="F13" s="98"/>
      <c r="G13" s="99"/>
      <c r="J13" s="98"/>
      <c r="K13" s="99"/>
      <c r="N13" s="98"/>
      <c r="O13" s="99"/>
    </row>
    <row r="14" spans="2:16" ht="37.5" customHeight="1">
      <c r="B14" s="100" t="s">
        <v>182</v>
      </c>
      <c r="C14" s="101" t="s">
        <v>182</v>
      </c>
      <c r="F14" s="100" t="s">
        <v>182</v>
      </c>
      <c r="G14" s="101" t="s">
        <v>182</v>
      </c>
      <c r="J14" s="100" t="s">
        <v>182</v>
      </c>
      <c r="K14" s="101" t="s">
        <v>182</v>
      </c>
      <c r="N14" s="100" t="s">
        <v>182</v>
      </c>
      <c r="O14" s="101" t="s">
        <v>182</v>
      </c>
    </row>
    <row r="15" spans="2:16" ht="30" customHeight="1" thickBot="1">
      <c r="B15" s="102" t="s">
        <v>183</v>
      </c>
      <c r="C15" s="103"/>
      <c r="F15" s="102" t="s">
        <v>183</v>
      </c>
      <c r="G15" s="103"/>
      <c r="J15" s="102" t="s">
        <v>183</v>
      </c>
      <c r="K15" s="103"/>
      <c r="N15" s="102" t="s">
        <v>183</v>
      </c>
      <c r="O15" s="103"/>
    </row>
    <row r="16" spans="2:16" ht="7.5" customHeight="1"/>
    <row r="17" spans="2:16" ht="7.5" customHeight="1" thickBot="1"/>
    <row r="18" spans="2:16" ht="30" customHeight="1" thickBot="1">
      <c r="B18" s="91" t="s">
        <v>241</v>
      </c>
      <c r="C18" s="105" t="s">
        <v>197</v>
      </c>
      <c r="D18" s="104"/>
      <c r="F18" s="91" t="s">
        <v>194</v>
      </c>
      <c r="G18" s="105" t="s">
        <v>242</v>
      </c>
      <c r="J18" s="91" t="s">
        <v>206</v>
      </c>
      <c r="K18" s="105" t="s">
        <v>243</v>
      </c>
      <c r="N18" s="91" t="s">
        <v>207</v>
      </c>
      <c r="O18" s="105" t="s">
        <v>244</v>
      </c>
    </row>
    <row r="19" spans="2:16" s="94" customFormat="1" ht="52.5" customHeight="1">
      <c r="B19" s="92" t="s">
        <v>236</v>
      </c>
      <c r="C19" s="93" t="s">
        <v>233</v>
      </c>
      <c r="F19" s="92" t="s">
        <v>185</v>
      </c>
      <c r="G19" s="93" t="s">
        <v>189</v>
      </c>
      <c r="J19" s="92" t="s">
        <v>191</v>
      </c>
      <c r="K19" s="93" t="s">
        <v>234</v>
      </c>
      <c r="N19" s="92" t="s">
        <v>181</v>
      </c>
      <c r="O19" s="93" t="s">
        <v>180</v>
      </c>
    </row>
    <row r="20" spans="2:16" ht="15" customHeight="1">
      <c r="B20" s="95"/>
      <c r="C20" s="96"/>
      <c r="D20" s="97"/>
      <c r="F20" s="95"/>
      <c r="G20" s="96"/>
      <c r="H20" s="97"/>
      <c r="J20" s="95"/>
      <c r="K20" s="96"/>
      <c r="L20" s="97"/>
      <c r="N20" s="95"/>
      <c r="O20" s="96"/>
      <c r="P20" s="97"/>
    </row>
    <row r="21" spans="2:16" ht="37.5" customHeight="1">
      <c r="B21" s="98"/>
      <c r="C21" s="99"/>
      <c r="F21" s="98"/>
      <c r="G21" s="99"/>
      <c r="J21" s="98"/>
      <c r="K21" s="99"/>
      <c r="N21" s="98"/>
      <c r="O21" s="99"/>
    </row>
    <row r="22" spans="2:16" ht="37.5" customHeight="1">
      <c r="B22" s="100" t="s">
        <v>182</v>
      </c>
      <c r="C22" s="101" t="s">
        <v>182</v>
      </c>
      <c r="F22" s="100" t="s">
        <v>182</v>
      </c>
      <c r="G22" s="101" t="s">
        <v>182</v>
      </c>
      <c r="J22" s="100" t="s">
        <v>182</v>
      </c>
      <c r="K22" s="101" t="s">
        <v>182</v>
      </c>
      <c r="N22" s="100" t="s">
        <v>182</v>
      </c>
      <c r="O22" s="101" t="s">
        <v>182</v>
      </c>
    </row>
    <row r="23" spans="2:16" ht="30" customHeight="1" thickBot="1">
      <c r="B23" s="102" t="s">
        <v>183</v>
      </c>
      <c r="C23" s="103"/>
      <c r="F23" s="102" t="s">
        <v>183</v>
      </c>
      <c r="G23" s="103"/>
      <c r="J23" s="102" t="s">
        <v>183</v>
      </c>
      <c r="K23" s="103"/>
      <c r="N23" s="102" t="s">
        <v>183</v>
      </c>
      <c r="O23" s="103"/>
    </row>
    <row r="24" spans="2:16" ht="7.5" customHeight="1"/>
    <row r="25" spans="2:16" ht="7.5" customHeight="1" thickBot="1"/>
    <row r="26" spans="2:16" ht="30" customHeight="1" thickBot="1">
      <c r="B26" s="91" t="s">
        <v>245</v>
      </c>
      <c r="C26" s="105" t="s">
        <v>222</v>
      </c>
      <c r="D26" s="104"/>
      <c r="F26" s="91" t="s">
        <v>246</v>
      </c>
      <c r="G26" s="105" t="s">
        <v>247</v>
      </c>
      <c r="J26" s="91" t="s">
        <v>225</v>
      </c>
      <c r="K26" s="105" t="s">
        <v>199</v>
      </c>
      <c r="N26" s="91" t="s">
        <v>210</v>
      </c>
      <c r="O26" s="105" t="s">
        <v>248</v>
      </c>
    </row>
    <row r="27" spans="2:16" s="94" customFormat="1" ht="52.5" customHeight="1">
      <c r="B27" s="92" t="s">
        <v>236</v>
      </c>
      <c r="C27" s="93" t="s">
        <v>187</v>
      </c>
      <c r="F27" s="92" t="s">
        <v>189</v>
      </c>
      <c r="G27" s="93" t="s">
        <v>190</v>
      </c>
      <c r="J27" s="92" t="s">
        <v>185</v>
      </c>
      <c r="K27" s="93" t="s">
        <v>233</v>
      </c>
      <c r="N27" s="92" t="s">
        <v>181</v>
      </c>
      <c r="O27" s="93" t="s">
        <v>191</v>
      </c>
    </row>
    <row r="28" spans="2:16" ht="15" customHeight="1">
      <c r="B28" s="95"/>
      <c r="C28" s="96"/>
      <c r="D28" s="97"/>
      <c r="F28" s="95"/>
      <c r="G28" s="96"/>
      <c r="H28" s="97"/>
      <c r="J28" s="95"/>
      <c r="K28" s="96"/>
      <c r="L28" s="97"/>
      <c r="N28" s="95"/>
      <c r="O28" s="96"/>
      <c r="P28" s="97"/>
    </row>
    <row r="29" spans="2:16" ht="37.5" customHeight="1">
      <c r="B29" s="98"/>
      <c r="C29" s="99"/>
      <c r="F29" s="98"/>
      <c r="G29" s="99"/>
      <c r="J29" s="98"/>
      <c r="K29" s="99"/>
      <c r="N29" s="98"/>
      <c r="O29" s="99"/>
    </row>
    <row r="30" spans="2:16" ht="37.5" customHeight="1">
      <c r="B30" s="100" t="s">
        <v>182</v>
      </c>
      <c r="C30" s="101" t="s">
        <v>182</v>
      </c>
      <c r="F30" s="100" t="s">
        <v>182</v>
      </c>
      <c r="G30" s="101" t="s">
        <v>182</v>
      </c>
      <c r="J30" s="100" t="s">
        <v>182</v>
      </c>
      <c r="K30" s="101" t="s">
        <v>182</v>
      </c>
      <c r="N30" s="100" t="s">
        <v>182</v>
      </c>
      <c r="O30" s="101" t="s">
        <v>182</v>
      </c>
    </row>
    <row r="31" spans="2:16" ht="30" customHeight="1" thickBot="1">
      <c r="B31" s="102" t="s">
        <v>183</v>
      </c>
      <c r="C31" s="103"/>
      <c r="F31" s="102" t="s">
        <v>183</v>
      </c>
      <c r="G31" s="103"/>
      <c r="J31" s="102" t="s">
        <v>183</v>
      </c>
      <c r="K31" s="103"/>
      <c r="N31" s="102" t="s">
        <v>183</v>
      </c>
      <c r="O31" s="103"/>
    </row>
    <row r="32" spans="2:16" ht="7.5" customHeight="1"/>
    <row r="33" spans="2:16" ht="7.5" customHeight="1" thickBot="1"/>
    <row r="34" spans="2:16" ht="30" customHeight="1" thickBot="1">
      <c r="B34" s="91" t="s">
        <v>249</v>
      </c>
      <c r="C34" s="105" t="s">
        <v>250</v>
      </c>
      <c r="D34" s="104"/>
      <c r="F34" s="91" t="s">
        <v>251</v>
      </c>
      <c r="G34" s="105" t="s">
        <v>252</v>
      </c>
      <c r="J34" s="91" t="s">
        <v>226</v>
      </c>
      <c r="K34" s="105" t="s">
        <v>223</v>
      </c>
      <c r="N34" s="91" t="s">
        <v>227</v>
      </c>
      <c r="O34" s="105" t="s">
        <v>253</v>
      </c>
    </row>
    <row r="35" spans="2:16" s="94" customFormat="1" ht="52.5" customHeight="1">
      <c r="B35" s="92" t="s">
        <v>236</v>
      </c>
      <c r="C35" s="93" t="s">
        <v>234</v>
      </c>
      <c r="F35" s="92" t="s">
        <v>189</v>
      </c>
      <c r="G35" s="93" t="s">
        <v>180</v>
      </c>
      <c r="J35" s="92" t="s">
        <v>233</v>
      </c>
      <c r="K35" s="93" t="s">
        <v>187</v>
      </c>
      <c r="N35" s="92" t="s">
        <v>185</v>
      </c>
      <c r="O35" s="93" t="s">
        <v>190</v>
      </c>
    </row>
    <row r="36" spans="2:16" ht="15" customHeight="1">
      <c r="B36" s="95"/>
      <c r="C36" s="96"/>
      <c r="D36" s="97"/>
      <c r="F36" s="95"/>
      <c r="G36" s="96"/>
      <c r="H36" s="97"/>
      <c r="J36" s="95"/>
      <c r="K36" s="96"/>
      <c r="L36" s="97"/>
      <c r="N36" s="95"/>
      <c r="O36" s="96"/>
      <c r="P36" s="97"/>
    </row>
    <row r="37" spans="2:16" ht="37.5" customHeight="1">
      <c r="B37" s="98"/>
      <c r="C37" s="99"/>
      <c r="F37" s="98"/>
      <c r="G37" s="99"/>
      <c r="J37" s="98"/>
      <c r="K37" s="99"/>
      <c r="N37" s="98"/>
      <c r="O37" s="99"/>
    </row>
    <row r="38" spans="2:16" ht="37.5" customHeight="1">
      <c r="B38" s="100" t="s">
        <v>182</v>
      </c>
      <c r="C38" s="101" t="s">
        <v>182</v>
      </c>
      <c r="F38" s="100" t="s">
        <v>182</v>
      </c>
      <c r="G38" s="101" t="s">
        <v>182</v>
      </c>
      <c r="J38" s="100" t="s">
        <v>182</v>
      </c>
      <c r="K38" s="101" t="s">
        <v>182</v>
      </c>
      <c r="N38" s="100" t="s">
        <v>182</v>
      </c>
      <c r="O38" s="101" t="s">
        <v>182</v>
      </c>
    </row>
    <row r="39" spans="2:16" ht="30" customHeight="1" thickBot="1">
      <c r="B39" s="102" t="s">
        <v>183</v>
      </c>
      <c r="C39" s="103"/>
      <c r="F39" s="102" t="s">
        <v>183</v>
      </c>
      <c r="G39" s="103"/>
      <c r="J39" s="102" t="s">
        <v>183</v>
      </c>
      <c r="K39" s="103"/>
      <c r="N39" s="102" t="s">
        <v>183</v>
      </c>
      <c r="O39" s="103"/>
    </row>
    <row r="40" spans="2:16" ht="7.5" customHeight="1"/>
    <row r="41" spans="2:16" ht="7.5" customHeight="1" thickBot="1"/>
    <row r="42" spans="2:16" ht="30" customHeight="1" thickBot="1">
      <c r="B42" s="91" t="s">
        <v>254</v>
      </c>
      <c r="C42" s="105" t="s">
        <v>255</v>
      </c>
      <c r="D42" s="104"/>
      <c r="F42" s="91" t="s">
        <v>256</v>
      </c>
      <c r="G42" s="105" t="s">
        <v>257</v>
      </c>
      <c r="J42" s="91" t="s">
        <v>228</v>
      </c>
      <c r="K42" s="105" t="s">
        <v>258</v>
      </c>
      <c r="N42" s="91" t="s">
        <v>259</v>
      </c>
      <c r="O42" s="105" t="s">
        <v>260</v>
      </c>
    </row>
    <row r="43" spans="2:16" s="94" customFormat="1" ht="52.5" customHeight="1">
      <c r="B43" s="92" t="s">
        <v>236</v>
      </c>
      <c r="C43" s="93" t="s">
        <v>181</v>
      </c>
      <c r="F43" s="92" t="s">
        <v>189</v>
      </c>
      <c r="G43" s="93" t="s">
        <v>191</v>
      </c>
      <c r="J43" s="92" t="s">
        <v>233</v>
      </c>
      <c r="K43" s="93" t="s">
        <v>234</v>
      </c>
      <c r="N43" s="92" t="s">
        <v>190</v>
      </c>
      <c r="O43" s="93" t="s">
        <v>180</v>
      </c>
    </row>
    <row r="44" spans="2:16" ht="15" customHeight="1">
      <c r="B44" s="95"/>
      <c r="C44" s="96"/>
      <c r="D44" s="97"/>
      <c r="F44" s="95"/>
      <c r="G44" s="96"/>
      <c r="H44" s="97"/>
      <c r="J44" s="95"/>
      <c r="K44" s="96"/>
      <c r="L44" s="97"/>
      <c r="N44" s="95"/>
      <c r="O44" s="96"/>
      <c r="P44" s="97"/>
    </row>
    <row r="45" spans="2:16" ht="37.5" customHeight="1">
      <c r="B45" s="98"/>
      <c r="C45" s="99"/>
      <c r="F45" s="98"/>
      <c r="G45" s="99"/>
      <c r="J45" s="98"/>
      <c r="K45" s="99"/>
      <c r="N45" s="98"/>
      <c r="O45" s="99"/>
    </row>
    <row r="46" spans="2:16" ht="37.5" customHeight="1">
      <c r="B46" s="100" t="s">
        <v>182</v>
      </c>
      <c r="C46" s="101" t="s">
        <v>182</v>
      </c>
      <c r="F46" s="100" t="s">
        <v>182</v>
      </c>
      <c r="G46" s="101" t="s">
        <v>182</v>
      </c>
      <c r="J46" s="100" t="s">
        <v>182</v>
      </c>
      <c r="K46" s="101" t="s">
        <v>182</v>
      </c>
      <c r="N46" s="100" t="s">
        <v>182</v>
      </c>
      <c r="O46" s="101" t="s">
        <v>182</v>
      </c>
    </row>
    <row r="47" spans="2:16" ht="30" customHeight="1" thickBot="1">
      <c r="B47" s="102" t="s">
        <v>183</v>
      </c>
      <c r="C47" s="103"/>
      <c r="F47" s="102" t="s">
        <v>183</v>
      </c>
      <c r="G47" s="103"/>
      <c r="J47" s="102" t="s">
        <v>183</v>
      </c>
      <c r="K47" s="103"/>
      <c r="N47" s="102" t="s">
        <v>183</v>
      </c>
      <c r="O47" s="103"/>
    </row>
    <row r="48" spans="2:16" ht="7.5" customHeight="1"/>
    <row r="49" spans="2:16" ht="7.5" customHeight="1" thickBot="1"/>
    <row r="50" spans="2:16" ht="30" customHeight="1" thickBot="1">
      <c r="B50" s="91" t="s">
        <v>229</v>
      </c>
      <c r="C50" s="105" t="s">
        <v>224</v>
      </c>
      <c r="D50" s="104"/>
      <c r="F50" s="91" t="s">
        <v>261</v>
      </c>
      <c r="G50" s="105" t="s">
        <v>262</v>
      </c>
      <c r="J50" s="91" t="s">
        <v>230</v>
      </c>
      <c r="K50" s="105" t="s">
        <v>263</v>
      </c>
      <c r="N50" s="91" t="s">
        <v>264</v>
      </c>
      <c r="O50" s="105" t="s">
        <v>265</v>
      </c>
    </row>
    <row r="51" spans="2:16" s="94" customFormat="1" ht="52.5" customHeight="1">
      <c r="B51" s="92" t="s">
        <v>185</v>
      </c>
      <c r="C51" s="93" t="s">
        <v>187</v>
      </c>
      <c r="F51" s="92" t="s">
        <v>189</v>
      </c>
      <c r="G51" s="93" t="s">
        <v>236</v>
      </c>
      <c r="J51" s="92" t="s">
        <v>233</v>
      </c>
      <c r="K51" s="93" t="s">
        <v>181</v>
      </c>
      <c r="N51" s="92" t="s">
        <v>190</v>
      </c>
      <c r="O51" s="93" t="s">
        <v>191</v>
      </c>
    </row>
    <row r="52" spans="2:16" ht="15" customHeight="1">
      <c r="B52" s="95"/>
      <c r="C52" s="96"/>
      <c r="D52" s="97"/>
      <c r="F52" s="95"/>
      <c r="G52" s="96"/>
      <c r="H52" s="97"/>
      <c r="J52" s="95"/>
      <c r="K52" s="96"/>
      <c r="L52" s="97"/>
      <c r="N52" s="95"/>
      <c r="O52" s="96"/>
      <c r="P52" s="97"/>
    </row>
    <row r="53" spans="2:16" ht="37.5" customHeight="1">
      <c r="B53" s="98"/>
      <c r="C53" s="99"/>
      <c r="F53" s="98"/>
      <c r="G53" s="99"/>
      <c r="J53" s="98"/>
      <c r="K53" s="99"/>
      <c r="N53" s="98"/>
      <c r="O53" s="99"/>
    </row>
    <row r="54" spans="2:16" ht="37.5" customHeight="1">
      <c r="B54" s="100" t="s">
        <v>182</v>
      </c>
      <c r="C54" s="101" t="s">
        <v>182</v>
      </c>
      <c r="F54" s="100" t="s">
        <v>182</v>
      </c>
      <c r="G54" s="101" t="s">
        <v>182</v>
      </c>
      <c r="J54" s="100" t="s">
        <v>182</v>
      </c>
      <c r="K54" s="101" t="s">
        <v>182</v>
      </c>
      <c r="N54" s="100" t="s">
        <v>182</v>
      </c>
      <c r="O54" s="101" t="s">
        <v>182</v>
      </c>
    </row>
    <row r="55" spans="2:16" ht="30" customHeight="1" thickBot="1">
      <c r="B55" s="102" t="s">
        <v>183</v>
      </c>
      <c r="C55" s="103"/>
      <c r="F55" s="102" t="s">
        <v>183</v>
      </c>
      <c r="G55" s="103"/>
      <c r="J55" s="102" t="s">
        <v>183</v>
      </c>
      <c r="K55" s="103"/>
      <c r="N55" s="102" t="s">
        <v>183</v>
      </c>
      <c r="O55" s="103"/>
    </row>
    <row r="56" spans="2:16" ht="7.5" customHeight="1"/>
    <row r="57" spans="2:16" ht="7.5" customHeight="1" thickBot="1"/>
    <row r="58" spans="2:16" ht="30" customHeight="1" thickBot="1">
      <c r="B58" s="91" t="s">
        <v>231</v>
      </c>
      <c r="C58" s="105" t="s">
        <v>266</v>
      </c>
      <c r="D58" s="104"/>
      <c r="F58" s="91" t="s">
        <v>232</v>
      </c>
      <c r="G58" s="105" t="s">
        <v>267</v>
      </c>
      <c r="J58" s="91"/>
      <c r="K58" s="105"/>
      <c r="N58" s="91"/>
      <c r="O58" s="105"/>
    </row>
    <row r="59" spans="2:16" s="94" customFormat="1" ht="52.5" customHeight="1">
      <c r="B59" s="92" t="s">
        <v>187</v>
      </c>
      <c r="C59" s="93" t="s">
        <v>234</v>
      </c>
      <c r="F59" s="92" t="s">
        <v>185</v>
      </c>
      <c r="G59" s="93" t="s">
        <v>180</v>
      </c>
      <c r="J59" s="92"/>
      <c r="K59" s="93"/>
      <c r="N59" s="92"/>
      <c r="O59" s="93"/>
    </row>
    <row r="60" spans="2:16" ht="15" customHeight="1">
      <c r="B60" s="95"/>
      <c r="C60" s="96"/>
      <c r="D60" s="97"/>
      <c r="F60" s="95"/>
      <c r="G60" s="96"/>
      <c r="H60" s="97"/>
      <c r="J60" s="95"/>
      <c r="K60" s="96"/>
      <c r="L60" s="97"/>
      <c r="N60" s="95"/>
      <c r="O60" s="96"/>
      <c r="P60" s="97"/>
    </row>
    <row r="61" spans="2:16" ht="37.5" customHeight="1">
      <c r="B61" s="98"/>
      <c r="C61" s="99"/>
      <c r="F61" s="98"/>
      <c r="G61" s="99"/>
      <c r="J61" s="98"/>
      <c r="K61" s="99"/>
      <c r="N61" s="98"/>
      <c r="O61" s="99"/>
    </row>
    <row r="62" spans="2:16" ht="37.5" customHeight="1">
      <c r="B62" s="100" t="s">
        <v>182</v>
      </c>
      <c r="C62" s="101" t="s">
        <v>182</v>
      </c>
      <c r="F62" s="100" t="s">
        <v>182</v>
      </c>
      <c r="G62" s="101" t="s">
        <v>182</v>
      </c>
      <c r="J62" s="100"/>
      <c r="K62" s="101"/>
      <c r="N62" s="100"/>
      <c r="O62" s="101"/>
    </row>
    <row r="63" spans="2:16" ht="30" customHeight="1" thickBot="1">
      <c r="B63" s="102" t="s">
        <v>183</v>
      </c>
      <c r="C63" s="103"/>
      <c r="F63" s="102" t="s">
        <v>183</v>
      </c>
      <c r="G63" s="103"/>
      <c r="J63" s="102"/>
      <c r="K63" s="103"/>
      <c r="N63" s="102"/>
      <c r="O63" s="103"/>
    </row>
    <row r="64" spans="2:16" ht="7.5" customHeight="1"/>
    <row r="65" spans="2:16" ht="7.5" customHeight="1" thickBot="1"/>
    <row r="66" spans="2:16" ht="30" customHeight="1" thickBot="1">
      <c r="B66" s="91"/>
      <c r="C66" s="105"/>
      <c r="D66" s="104"/>
      <c r="F66" s="91"/>
      <c r="G66" s="105"/>
      <c r="J66" s="91"/>
      <c r="K66" s="105"/>
      <c r="N66" s="91"/>
      <c r="O66" s="105"/>
    </row>
    <row r="67" spans="2:16" s="94" customFormat="1" ht="52.5" customHeight="1">
      <c r="B67" s="92"/>
      <c r="C67" s="93"/>
      <c r="F67" s="92"/>
      <c r="G67" s="93"/>
      <c r="J67" s="92"/>
      <c r="K67" s="93"/>
      <c r="N67" s="92"/>
      <c r="O67" s="93"/>
    </row>
    <row r="68" spans="2:16" ht="15" customHeight="1">
      <c r="B68" s="95"/>
      <c r="C68" s="96"/>
      <c r="D68" s="97"/>
      <c r="F68" s="95"/>
      <c r="G68" s="96"/>
      <c r="H68" s="97"/>
      <c r="J68" s="95"/>
      <c r="K68" s="96"/>
      <c r="L68" s="97"/>
      <c r="N68" s="95"/>
      <c r="O68" s="96"/>
      <c r="P68" s="97"/>
    </row>
    <row r="69" spans="2:16" ht="37.5" customHeight="1">
      <c r="B69" s="98"/>
      <c r="C69" s="99"/>
      <c r="F69" s="98"/>
      <c r="G69" s="99"/>
      <c r="J69" s="98"/>
      <c r="K69" s="99"/>
      <c r="N69" s="98"/>
      <c r="O69" s="99"/>
    </row>
    <row r="70" spans="2:16" ht="37.5" customHeight="1">
      <c r="B70" s="100"/>
      <c r="C70" s="101"/>
      <c r="F70" s="100"/>
      <c r="G70" s="101"/>
      <c r="J70" s="100"/>
      <c r="K70" s="101"/>
      <c r="N70" s="100"/>
      <c r="O70" s="101"/>
    </row>
    <row r="71" spans="2:16" ht="30" customHeight="1" thickBot="1">
      <c r="B71" s="102"/>
      <c r="C71" s="103"/>
      <c r="F71" s="102"/>
      <c r="G71" s="103"/>
      <c r="J71" s="102"/>
      <c r="K71" s="103"/>
      <c r="N71" s="102"/>
      <c r="O71" s="103"/>
    </row>
    <row r="72" spans="2:16" ht="7.5" customHeight="1"/>
    <row r="73" spans="2:16" ht="7.5" customHeight="1" thickBot="1"/>
    <row r="74" spans="2:16" ht="30" customHeight="1" thickBot="1">
      <c r="B74" s="91"/>
      <c r="C74" s="105"/>
      <c r="D74" s="104"/>
      <c r="F74" s="91"/>
      <c r="G74" s="105"/>
      <c r="J74" s="91"/>
      <c r="K74" s="105"/>
      <c r="N74" s="91"/>
      <c r="O74" s="105"/>
    </row>
    <row r="75" spans="2:16" s="94" customFormat="1" ht="52.5" customHeight="1" thickBot="1">
      <c r="B75" s="92"/>
      <c r="C75" s="93"/>
      <c r="F75" s="92"/>
      <c r="G75" s="93"/>
      <c r="J75" s="92"/>
      <c r="K75" s="93"/>
      <c r="N75" s="92"/>
      <c r="O75" s="93"/>
    </row>
    <row r="76" spans="2:16" ht="15" customHeight="1">
      <c r="B76" s="91"/>
      <c r="C76" s="105"/>
      <c r="D76" s="104"/>
      <c r="F76" s="91"/>
      <c r="G76" s="105"/>
      <c r="J76" s="91"/>
      <c r="K76" s="105"/>
      <c r="N76" s="91"/>
      <c r="O76" s="105"/>
      <c r="P76" s="97"/>
    </row>
    <row r="77" spans="2:16" ht="37.5" customHeight="1">
      <c r="B77" s="98"/>
      <c r="C77" s="99"/>
      <c r="F77" s="98"/>
      <c r="G77" s="99"/>
      <c r="J77" s="98"/>
      <c r="K77" s="99"/>
      <c r="N77" s="98"/>
      <c r="O77" s="99"/>
    </row>
    <row r="78" spans="2:16" ht="37.5" customHeight="1">
      <c r="B78" s="100"/>
      <c r="C78" s="101"/>
      <c r="F78" s="100"/>
      <c r="G78" s="101"/>
      <c r="J78" s="100"/>
      <c r="K78" s="101"/>
      <c r="N78" s="100"/>
      <c r="O78" s="101"/>
    </row>
    <row r="79" spans="2:16" ht="30" customHeight="1" thickBot="1">
      <c r="B79" s="102"/>
      <c r="C79" s="103"/>
      <c r="F79" s="102"/>
      <c r="G79" s="103"/>
      <c r="J79" s="102"/>
      <c r="K79" s="103"/>
      <c r="N79" s="102"/>
      <c r="O79" s="103"/>
    </row>
    <row r="80" spans="2:16" ht="7.5" customHeight="1"/>
    <row r="81" spans="2:16" ht="7.5" customHeight="1" thickBot="1"/>
    <row r="82" spans="2:16" ht="30" customHeight="1" thickBot="1">
      <c r="B82" s="91"/>
      <c r="C82" s="105"/>
      <c r="D82" s="104"/>
      <c r="F82" s="91"/>
      <c r="G82" s="105"/>
      <c r="J82" s="91"/>
      <c r="K82" s="105"/>
      <c r="N82" s="91"/>
      <c r="O82" s="105"/>
    </row>
    <row r="83" spans="2:16" s="94" customFormat="1" ht="52.5" customHeight="1" thickBot="1">
      <c r="B83" s="92"/>
      <c r="C83" s="93"/>
      <c r="F83" s="92"/>
      <c r="G83" s="93"/>
      <c r="J83" s="92"/>
      <c r="K83" s="93"/>
      <c r="N83" s="92"/>
      <c r="O83" s="93"/>
    </row>
    <row r="84" spans="2:16" ht="15" customHeight="1">
      <c r="B84" s="91"/>
      <c r="C84" s="105"/>
      <c r="D84" s="104"/>
      <c r="F84" s="91"/>
      <c r="G84" s="105"/>
      <c r="J84" s="91"/>
      <c r="K84" s="105"/>
      <c r="N84" s="91"/>
      <c r="O84" s="105"/>
      <c r="P84" s="97"/>
    </row>
    <row r="85" spans="2:16" ht="37.5" customHeight="1">
      <c r="B85" s="98"/>
      <c r="C85" s="99"/>
      <c r="F85" s="98"/>
      <c r="G85" s="99"/>
      <c r="J85" s="98"/>
      <c r="K85" s="99"/>
      <c r="N85" s="98"/>
      <c r="O85" s="99"/>
    </row>
    <row r="86" spans="2:16" ht="37.5" customHeight="1">
      <c r="B86" s="100"/>
      <c r="C86" s="101"/>
      <c r="F86" s="100"/>
      <c r="G86" s="101"/>
      <c r="J86" s="100"/>
      <c r="K86" s="101"/>
      <c r="N86" s="100"/>
      <c r="O86" s="101"/>
    </row>
    <row r="87" spans="2:16" ht="30" customHeight="1" thickBot="1">
      <c r="B87" s="102"/>
      <c r="C87" s="103"/>
      <c r="F87" s="102"/>
      <c r="G87" s="103"/>
      <c r="J87" s="102"/>
      <c r="K87" s="103"/>
      <c r="N87" s="102"/>
      <c r="O87" s="103"/>
    </row>
    <row r="88" spans="2:16" ht="7.5" customHeight="1"/>
    <row r="89" spans="2:16" ht="7.5" customHeight="1" thickBot="1"/>
    <row r="90" spans="2:16" ht="30" customHeight="1" thickBot="1">
      <c r="B90" s="91"/>
      <c r="C90" s="105"/>
      <c r="D90" s="104"/>
      <c r="F90" s="91"/>
      <c r="G90" s="105"/>
      <c r="J90" s="91"/>
      <c r="K90" s="105"/>
      <c r="N90" s="91"/>
      <c r="O90" s="105"/>
    </row>
    <row r="91" spans="2:16" s="94" customFormat="1" ht="52.5" customHeight="1" thickBot="1">
      <c r="B91" s="92"/>
      <c r="C91" s="93"/>
      <c r="F91" s="92"/>
      <c r="G91" s="93"/>
      <c r="J91" s="92"/>
      <c r="K91" s="93"/>
      <c r="N91" s="92"/>
      <c r="O91" s="93"/>
    </row>
    <row r="92" spans="2:16" ht="15" customHeight="1">
      <c r="B92" s="91"/>
      <c r="C92" s="105"/>
      <c r="D92" s="104"/>
      <c r="F92" s="91"/>
      <c r="G92" s="105"/>
      <c r="J92" s="91"/>
      <c r="K92" s="105"/>
      <c r="N92" s="91"/>
      <c r="O92" s="105"/>
      <c r="P92" s="97"/>
    </row>
    <row r="93" spans="2:16" ht="37.5" customHeight="1">
      <c r="B93" s="98"/>
      <c r="C93" s="99"/>
      <c r="F93" s="98"/>
      <c r="G93" s="99"/>
      <c r="J93" s="98"/>
      <c r="K93" s="99"/>
      <c r="N93" s="98"/>
      <c r="O93" s="99"/>
    </row>
    <row r="94" spans="2:16" ht="37.5" customHeight="1">
      <c r="B94" s="100"/>
      <c r="C94" s="101"/>
      <c r="F94" s="100"/>
      <c r="G94" s="101"/>
      <c r="J94" s="100"/>
      <c r="K94" s="101"/>
      <c r="N94" s="100"/>
      <c r="O94" s="101"/>
    </row>
    <row r="95" spans="2:16" ht="30" customHeight="1" thickBot="1">
      <c r="B95" s="102"/>
      <c r="C95" s="103"/>
      <c r="F95" s="102"/>
      <c r="G95" s="103"/>
      <c r="J95" s="102"/>
      <c r="K95" s="103"/>
      <c r="N95" s="102"/>
      <c r="O95" s="103"/>
    </row>
    <row r="96" spans="2:16" ht="7.5" customHeight="1"/>
    <row r="97" spans="2:16" ht="7.5" customHeight="1" thickBot="1"/>
    <row r="98" spans="2:16" ht="30" customHeight="1" thickBot="1">
      <c r="B98" s="91"/>
      <c r="C98" s="105"/>
      <c r="D98" s="104"/>
      <c r="F98" s="91"/>
      <c r="G98" s="105"/>
      <c r="J98" s="91"/>
      <c r="K98" s="105"/>
      <c r="N98" s="91"/>
      <c r="O98" s="105"/>
    </row>
    <row r="99" spans="2:16" s="94" customFormat="1" ht="52.5" customHeight="1" thickBot="1">
      <c r="B99" s="92"/>
      <c r="C99" s="93"/>
      <c r="F99" s="92"/>
      <c r="G99" s="93"/>
      <c r="J99" s="92"/>
      <c r="K99" s="93"/>
      <c r="N99" s="92"/>
      <c r="O99" s="93"/>
    </row>
    <row r="100" spans="2:16" ht="15" customHeight="1">
      <c r="B100" s="91"/>
      <c r="C100" s="105"/>
      <c r="D100" s="104"/>
      <c r="F100" s="91"/>
      <c r="G100" s="105"/>
      <c r="J100" s="91"/>
      <c r="K100" s="105"/>
      <c r="N100" s="91"/>
      <c r="O100" s="105"/>
      <c r="P100" s="97"/>
    </row>
    <row r="101" spans="2:16" ht="37.5" customHeight="1">
      <c r="B101" s="98"/>
      <c r="C101" s="99"/>
      <c r="F101" s="98"/>
      <c r="G101" s="99"/>
      <c r="J101" s="98"/>
      <c r="K101" s="99"/>
      <c r="N101" s="98"/>
      <c r="O101" s="99"/>
    </row>
    <row r="102" spans="2:16" ht="37.5" customHeight="1">
      <c r="B102" s="100"/>
      <c r="C102" s="101"/>
      <c r="F102" s="100"/>
      <c r="G102" s="101"/>
      <c r="J102" s="100"/>
      <c r="K102" s="101"/>
      <c r="N102" s="100"/>
      <c r="O102" s="101"/>
    </row>
    <row r="103" spans="2:16" ht="30" customHeight="1" thickBot="1">
      <c r="B103" s="102"/>
      <c r="C103" s="103"/>
      <c r="F103" s="102"/>
      <c r="G103" s="103"/>
      <c r="J103" s="102"/>
      <c r="K103" s="103"/>
      <c r="N103" s="102"/>
      <c r="O103" s="103"/>
    </row>
    <row r="104" spans="2:16" ht="7.5" customHeight="1">
      <c r="B104" s="106"/>
      <c r="C104" s="106"/>
      <c r="F104" s="106"/>
      <c r="G104" s="106"/>
      <c r="J104" s="106"/>
      <c r="K104" s="106"/>
      <c r="N104" s="106"/>
      <c r="O104" s="106"/>
    </row>
    <row r="105" spans="2:16" ht="7.5" customHeight="1" thickBot="1"/>
    <row r="106" spans="2:16" ht="30" customHeight="1" thickBot="1">
      <c r="B106" s="91"/>
      <c r="C106" s="105"/>
      <c r="D106" s="104"/>
      <c r="F106" s="91"/>
      <c r="G106" s="105"/>
      <c r="J106" s="91"/>
      <c r="K106" s="105"/>
      <c r="N106" s="91"/>
      <c r="O106" s="105"/>
    </row>
    <row r="107" spans="2:16" s="94" customFormat="1" ht="52.5" customHeight="1" thickBot="1">
      <c r="B107" s="92"/>
      <c r="C107" s="93"/>
      <c r="F107" s="92"/>
      <c r="G107" s="93"/>
      <c r="J107" s="92"/>
      <c r="K107" s="93"/>
      <c r="N107" s="92"/>
      <c r="O107" s="93"/>
    </row>
    <row r="108" spans="2:16" ht="15" customHeight="1">
      <c r="B108" s="91"/>
      <c r="C108" s="105"/>
      <c r="D108" s="104"/>
      <c r="F108" s="91"/>
      <c r="G108" s="105"/>
      <c r="J108" s="91"/>
      <c r="K108" s="105"/>
      <c r="N108" s="91"/>
      <c r="O108" s="105"/>
      <c r="P108" s="97"/>
    </row>
    <row r="109" spans="2:16" ht="37.5" customHeight="1">
      <c r="B109" s="98"/>
      <c r="C109" s="99"/>
      <c r="F109" s="98"/>
      <c r="G109" s="99"/>
      <c r="J109" s="98"/>
      <c r="K109" s="99"/>
      <c r="N109" s="98"/>
      <c r="O109" s="99"/>
    </row>
    <row r="110" spans="2:16" ht="37.5" customHeight="1">
      <c r="B110" s="100"/>
      <c r="C110" s="101"/>
      <c r="F110" s="100"/>
      <c r="G110" s="101"/>
      <c r="J110" s="100"/>
      <c r="K110" s="101"/>
      <c r="N110" s="100"/>
      <c r="O110" s="101"/>
    </row>
    <row r="111" spans="2:16" ht="30" customHeight="1" thickBot="1">
      <c r="B111" s="102"/>
      <c r="C111" s="103"/>
      <c r="F111" s="102"/>
      <c r="G111" s="103"/>
      <c r="J111" s="102"/>
      <c r="K111" s="103"/>
      <c r="N111" s="102"/>
      <c r="O111" s="103"/>
    </row>
    <row r="112" spans="2:16" ht="7.5" customHeight="1">
      <c r="B112" s="106"/>
      <c r="C112" s="106"/>
      <c r="F112" s="106"/>
      <c r="G112" s="106"/>
      <c r="J112" s="106"/>
      <c r="K112" s="106"/>
      <c r="N112" s="106"/>
      <c r="O112" s="106"/>
    </row>
    <row r="113" spans="2:16" ht="7.5" customHeight="1" thickBot="1"/>
    <row r="114" spans="2:16" ht="30" customHeight="1" thickBot="1">
      <c r="B114" s="91"/>
      <c r="C114" s="105"/>
      <c r="D114" s="104"/>
      <c r="F114" s="91"/>
      <c r="G114" s="105"/>
      <c r="J114" s="91"/>
      <c r="K114" s="105"/>
      <c r="N114" s="91"/>
      <c r="O114" s="105"/>
    </row>
    <row r="115" spans="2:16" s="94" customFormat="1" ht="52.5" customHeight="1">
      <c r="B115" s="92"/>
      <c r="C115" s="93"/>
      <c r="F115" s="92"/>
      <c r="G115" s="93"/>
      <c r="J115" s="92"/>
      <c r="K115" s="93"/>
      <c r="N115" s="92"/>
      <c r="O115" s="93"/>
    </row>
    <row r="116" spans="2:16" ht="15" customHeight="1">
      <c r="B116" s="95"/>
      <c r="C116" s="96"/>
      <c r="D116" s="97"/>
      <c r="F116" s="95"/>
      <c r="G116" s="96"/>
      <c r="H116" s="97"/>
      <c r="J116" s="95"/>
      <c r="K116" s="96"/>
      <c r="L116" s="97"/>
      <c r="N116" s="95"/>
      <c r="O116" s="96"/>
      <c r="P116" s="97"/>
    </row>
    <row r="117" spans="2:16" ht="37.5" customHeight="1">
      <c r="B117" s="98"/>
      <c r="C117" s="99"/>
      <c r="F117" s="98"/>
      <c r="G117" s="99"/>
      <c r="J117" s="98"/>
      <c r="K117" s="99"/>
      <c r="N117" s="98"/>
      <c r="O117" s="99"/>
    </row>
    <row r="118" spans="2:16" ht="37.5" customHeight="1">
      <c r="B118" s="100"/>
      <c r="C118" s="101"/>
      <c r="F118" s="100"/>
      <c r="G118" s="101"/>
      <c r="J118" s="100"/>
      <c r="K118" s="101"/>
      <c r="N118" s="100"/>
      <c r="O118" s="101"/>
    </row>
    <row r="119" spans="2:16" ht="30" customHeight="1" thickBot="1">
      <c r="B119" s="102"/>
      <c r="C119" s="103"/>
      <c r="F119" s="102"/>
      <c r="G119" s="103"/>
      <c r="J119" s="102"/>
      <c r="K119" s="103"/>
      <c r="N119" s="102"/>
      <c r="O119" s="103"/>
    </row>
    <row r="120" spans="2:16" ht="7.5" customHeight="1"/>
    <row r="121" spans="2:16" ht="7.5" customHeight="1" thickBot="1"/>
    <row r="122" spans="2:16" ht="30" customHeight="1" thickBot="1">
      <c r="B122" s="91"/>
      <c r="C122" s="105"/>
      <c r="D122" s="104"/>
      <c r="F122" s="91"/>
      <c r="G122" s="105"/>
      <c r="J122" s="91"/>
      <c r="K122" s="105"/>
      <c r="N122" s="91"/>
      <c r="O122" s="105"/>
    </row>
    <row r="123" spans="2:16" s="94" customFormat="1" ht="52.5" customHeight="1">
      <c r="B123" s="92"/>
      <c r="C123" s="93"/>
      <c r="F123" s="92"/>
      <c r="G123" s="93"/>
      <c r="J123" s="92"/>
      <c r="K123" s="93"/>
      <c r="N123" s="92"/>
      <c r="O123" s="93"/>
    </row>
    <row r="124" spans="2:16" ht="15" customHeight="1">
      <c r="B124" s="95"/>
      <c r="C124" s="96"/>
      <c r="D124" s="97"/>
      <c r="F124" s="95"/>
      <c r="G124" s="96"/>
      <c r="H124" s="97"/>
      <c r="J124" s="95"/>
      <c r="K124" s="96"/>
      <c r="L124" s="97"/>
      <c r="N124" s="95"/>
      <c r="O124" s="96"/>
      <c r="P124" s="97"/>
    </row>
    <row r="125" spans="2:16" ht="37.5" customHeight="1">
      <c r="B125" s="98"/>
      <c r="C125" s="99"/>
      <c r="F125" s="98"/>
      <c r="G125" s="99"/>
      <c r="J125" s="98"/>
      <c r="K125" s="99"/>
      <c r="N125" s="98"/>
      <c r="O125" s="99"/>
    </row>
    <row r="126" spans="2:16" ht="37.5" customHeight="1">
      <c r="B126" s="100"/>
      <c r="C126" s="101"/>
      <c r="F126" s="100"/>
      <c r="G126" s="101"/>
      <c r="J126" s="100"/>
      <c r="K126" s="101"/>
      <c r="N126" s="100"/>
      <c r="O126" s="101"/>
    </row>
    <row r="127" spans="2:16" ht="30" customHeight="1" thickBot="1">
      <c r="B127" s="102"/>
      <c r="C127" s="103"/>
      <c r="F127" s="102"/>
      <c r="G127" s="103"/>
      <c r="J127" s="102"/>
      <c r="K127" s="103"/>
      <c r="N127" s="102"/>
      <c r="O127" s="103"/>
    </row>
    <row r="128" spans="2:16" ht="7.5" customHeight="1"/>
    <row r="129" spans="2:16" ht="7.5" customHeight="1" thickBot="1"/>
    <row r="130" spans="2:16" ht="30" customHeight="1" thickBot="1">
      <c r="B130" s="91"/>
      <c r="C130" s="105"/>
      <c r="D130" s="104"/>
      <c r="F130" s="91"/>
      <c r="G130" s="105"/>
      <c r="J130" s="91"/>
      <c r="K130" s="105"/>
      <c r="N130" s="91"/>
      <c r="O130" s="105"/>
    </row>
    <row r="131" spans="2:16" s="94" customFormat="1" ht="52.5" customHeight="1">
      <c r="B131" s="92"/>
      <c r="C131" s="93"/>
      <c r="F131" s="92"/>
      <c r="G131" s="93"/>
      <c r="J131" s="92"/>
      <c r="K131" s="93"/>
      <c r="N131" s="92"/>
      <c r="O131" s="93"/>
    </row>
    <row r="132" spans="2:16" ht="15" customHeight="1">
      <c r="B132" s="95"/>
      <c r="C132" s="96"/>
      <c r="D132" s="97"/>
      <c r="F132" s="95"/>
      <c r="G132" s="96"/>
      <c r="H132" s="97"/>
      <c r="J132" s="95"/>
      <c r="K132" s="96"/>
      <c r="L132" s="97"/>
      <c r="N132" s="95"/>
      <c r="O132" s="96"/>
      <c r="P132" s="97"/>
    </row>
    <row r="133" spans="2:16" ht="37.5" customHeight="1">
      <c r="B133" s="98"/>
      <c r="C133" s="99"/>
      <c r="F133" s="98"/>
      <c r="G133" s="99"/>
      <c r="J133" s="98"/>
      <c r="K133" s="99"/>
      <c r="N133" s="98"/>
      <c r="O133" s="99"/>
    </row>
    <row r="134" spans="2:16" ht="37.5" customHeight="1">
      <c r="B134" s="100"/>
      <c r="C134" s="101"/>
      <c r="F134" s="100"/>
      <c r="G134" s="101"/>
      <c r="J134" s="100"/>
      <c r="K134" s="101"/>
      <c r="N134" s="100"/>
      <c r="O134" s="101"/>
    </row>
    <row r="135" spans="2:16" ht="30" customHeight="1" thickBot="1">
      <c r="B135" s="102"/>
      <c r="C135" s="103"/>
      <c r="F135" s="102"/>
      <c r="G135" s="103"/>
      <c r="J135" s="102"/>
      <c r="K135" s="103"/>
      <c r="N135" s="102"/>
      <c r="O135" s="103"/>
    </row>
    <row r="136" spans="2:16" ht="7.5" customHeight="1"/>
    <row r="137" spans="2:16" ht="7.5" customHeight="1" thickBot="1"/>
    <row r="138" spans="2:16" ht="30" customHeight="1" thickBot="1">
      <c r="B138" s="91"/>
      <c r="C138" s="105"/>
      <c r="D138" s="104"/>
      <c r="F138" s="91"/>
      <c r="G138" s="105"/>
      <c r="J138" s="91"/>
      <c r="K138" s="105"/>
      <c r="N138" s="91"/>
      <c r="O138" s="105"/>
    </row>
    <row r="139" spans="2:16" s="94" customFormat="1" ht="52.5" customHeight="1">
      <c r="B139" s="92"/>
      <c r="C139" s="93"/>
      <c r="F139" s="92"/>
      <c r="G139" s="93"/>
      <c r="J139" s="92"/>
      <c r="K139" s="93"/>
      <c r="N139" s="92"/>
      <c r="O139" s="93"/>
    </row>
    <row r="140" spans="2:16" ht="15" customHeight="1">
      <c r="B140" s="95"/>
      <c r="C140" s="96"/>
      <c r="D140" s="97"/>
      <c r="F140" s="95"/>
      <c r="G140" s="96"/>
      <c r="H140" s="97"/>
      <c r="J140" s="95"/>
      <c r="K140" s="96"/>
      <c r="L140" s="97"/>
      <c r="N140" s="95"/>
      <c r="O140" s="96"/>
      <c r="P140" s="97"/>
    </row>
    <row r="141" spans="2:16" ht="37.5" customHeight="1">
      <c r="B141" s="98"/>
      <c r="C141" s="99"/>
      <c r="F141" s="98"/>
      <c r="G141" s="99"/>
      <c r="J141" s="98"/>
      <c r="K141" s="99"/>
      <c r="N141" s="98"/>
      <c r="O141" s="99"/>
    </row>
    <row r="142" spans="2:16" ht="37.5" customHeight="1">
      <c r="B142" s="100"/>
      <c r="C142" s="101"/>
      <c r="F142" s="100"/>
      <c r="G142" s="101"/>
      <c r="J142" s="100"/>
      <c r="K142" s="101"/>
      <c r="N142" s="100"/>
      <c r="O142" s="101"/>
    </row>
    <row r="143" spans="2:16" ht="30" customHeight="1" thickBot="1">
      <c r="B143" s="102"/>
      <c r="C143" s="103"/>
      <c r="F143" s="102"/>
      <c r="G143" s="103"/>
      <c r="J143" s="102"/>
      <c r="K143" s="103"/>
      <c r="N143" s="102"/>
      <c r="O143" s="103"/>
    </row>
    <row r="144" spans="2:16" ht="7.5" customHeight="1"/>
    <row r="145" spans="2:16" ht="7.5" customHeight="1" thickBot="1"/>
    <row r="146" spans="2:16" ht="30" customHeight="1" thickBot="1">
      <c r="B146" s="91"/>
      <c r="C146" s="105"/>
      <c r="D146" s="104"/>
      <c r="F146" s="91"/>
      <c r="G146" s="105"/>
      <c r="J146" s="91"/>
      <c r="K146" s="105"/>
      <c r="N146" s="91"/>
      <c r="O146" s="105"/>
    </row>
    <row r="147" spans="2:16" s="94" customFormat="1" ht="52.5" customHeight="1">
      <c r="B147" s="92"/>
      <c r="C147" s="93"/>
      <c r="F147" s="92"/>
      <c r="G147" s="93"/>
      <c r="J147" s="92"/>
      <c r="K147" s="93"/>
      <c r="N147" s="92"/>
      <c r="O147" s="93"/>
    </row>
    <row r="148" spans="2:16" ht="15" customHeight="1">
      <c r="B148" s="95"/>
      <c r="C148" s="96"/>
      <c r="D148" s="97"/>
      <c r="F148" s="95"/>
      <c r="G148" s="96"/>
      <c r="H148" s="97"/>
      <c r="J148" s="95"/>
      <c r="K148" s="96"/>
      <c r="L148" s="97"/>
      <c r="N148" s="95"/>
      <c r="O148" s="96"/>
      <c r="P148" s="97"/>
    </row>
    <row r="149" spans="2:16" ht="37.5" customHeight="1">
      <c r="B149" s="98"/>
      <c r="C149" s="99"/>
      <c r="F149" s="98"/>
      <c r="G149" s="99"/>
      <c r="J149" s="98"/>
      <c r="K149" s="99"/>
      <c r="N149" s="98"/>
      <c r="O149" s="99"/>
    </row>
    <row r="150" spans="2:16" ht="37.5" customHeight="1">
      <c r="B150" s="100"/>
      <c r="C150" s="101"/>
      <c r="F150" s="100"/>
      <c r="G150" s="101"/>
      <c r="J150" s="100"/>
      <c r="K150" s="101"/>
      <c r="N150" s="100"/>
      <c r="O150" s="101"/>
    </row>
    <row r="151" spans="2:16" ht="30" customHeight="1" thickBot="1">
      <c r="B151" s="102"/>
      <c r="C151" s="103"/>
      <c r="F151" s="102"/>
      <c r="G151" s="103"/>
      <c r="J151" s="102"/>
      <c r="K151" s="103"/>
      <c r="N151" s="102"/>
      <c r="O151" s="103"/>
    </row>
    <row r="152" spans="2:16" ht="7.5" customHeight="1"/>
    <row r="153" spans="2:16" ht="7.5" customHeight="1" thickBot="1"/>
    <row r="154" spans="2:16" ht="30" customHeight="1" thickBot="1">
      <c r="B154" s="91"/>
      <c r="C154" s="105"/>
      <c r="D154" s="104"/>
      <c r="F154" s="91"/>
      <c r="G154" s="105"/>
      <c r="J154" s="91"/>
      <c r="K154" s="105"/>
      <c r="N154" s="91"/>
      <c r="O154" s="105"/>
    </row>
    <row r="155" spans="2:16" s="94" customFormat="1" ht="52.5" customHeight="1">
      <c r="B155" s="92"/>
      <c r="C155" s="93"/>
      <c r="F155" s="92"/>
      <c r="G155" s="93"/>
      <c r="J155" s="92"/>
      <c r="K155" s="93"/>
      <c r="N155" s="92"/>
      <c r="O155" s="93"/>
    </row>
    <row r="156" spans="2:16" ht="15" customHeight="1">
      <c r="B156" s="95"/>
      <c r="C156" s="96"/>
      <c r="D156" s="97"/>
      <c r="F156" s="95"/>
      <c r="G156" s="96"/>
      <c r="H156" s="97"/>
      <c r="J156" s="95"/>
      <c r="K156" s="96"/>
      <c r="L156" s="97"/>
      <c r="N156" s="95"/>
      <c r="O156" s="96"/>
      <c r="P156" s="97"/>
    </row>
    <row r="157" spans="2:16" ht="37.5" customHeight="1">
      <c r="B157" s="98"/>
      <c r="C157" s="99"/>
      <c r="F157" s="98"/>
      <c r="G157" s="99"/>
      <c r="J157" s="98"/>
      <c r="K157" s="99"/>
      <c r="N157" s="98"/>
      <c r="O157" s="99"/>
    </row>
    <row r="158" spans="2:16" ht="37.5" customHeight="1">
      <c r="B158" s="100"/>
      <c r="C158" s="101"/>
      <c r="F158" s="100"/>
      <c r="G158" s="101"/>
      <c r="J158" s="100"/>
      <c r="K158" s="101"/>
      <c r="N158" s="100"/>
      <c r="O158" s="101"/>
    </row>
    <row r="159" spans="2:16" ht="30" customHeight="1" thickBot="1">
      <c r="B159" s="102"/>
      <c r="C159" s="103"/>
      <c r="F159" s="102"/>
      <c r="G159" s="103"/>
      <c r="J159" s="102"/>
      <c r="K159" s="103"/>
      <c r="N159" s="102"/>
      <c r="O159" s="103"/>
    </row>
    <row r="160" spans="2:16" ht="7.5" customHeight="1"/>
    <row r="161" spans="2:16" ht="7.5" customHeight="1" thickBot="1"/>
    <row r="162" spans="2:16" ht="30" customHeight="1" thickBot="1">
      <c r="B162" s="91"/>
      <c r="C162" s="105"/>
      <c r="D162" s="104"/>
      <c r="F162" s="91"/>
      <c r="G162" s="105"/>
      <c r="J162" s="91"/>
      <c r="K162" s="105"/>
      <c r="N162" s="91"/>
      <c r="O162" s="105"/>
    </row>
    <row r="163" spans="2:16" s="94" customFormat="1" ht="52.5" customHeight="1">
      <c r="B163" s="92"/>
      <c r="C163" s="93"/>
      <c r="F163" s="92"/>
      <c r="G163" s="93"/>
      <c r="J163" s="92"/>
      <c r="K163" s="93"/>
      <c r="N163" s="92"/>
      <c r="O163" s="93"/>
    </row>
    <row r="164" spans="2:16" ht="15" customHeight="1">
      <c r="B164" s="95"/>
      <c r="C164" s="96"/>
      <c r="D164" s="97"/>
      <c r="F164" s="95"/>
      <c r="G164" s="96"/>
      <c r="H164" s="97"/>
      <c r="J164" s="95"/>
      <c r="K164" s="96"/>
      <c r="L164" s="97"/>
      <c r="N164" s="95"/>
      <c r="O164" s="96"/>
      <c r="P164" s="97"/>
    </row>
    <row r="165" spans="2:16" ht="37.5" customHeight="1">
      <c r="B165" s="98"/>
      <c r="C165" s="99"/>
      <c r="F165" s="98"/>
      <c r="G165" s="99"/>
      <c r="J165" s="98"/>
      <c r="K165" s="99"/>
      <c r="N165" s="98"/>
      <c r="O165" s="99"/>
    </row>
    <row r="166" spans="2:16" ht="37.5" customHeight="1">
      <c r="B166" s="100"/>
      <c r="C166" s="101"/>
      <c r="F166" s="100"/>
      <c r="G166" s="101"/>
      <c r="J166" s="100"/>
      <c r="K166" s="101"/>
      <c r="N166" s="100"/>
      <c r="O166" s="101"/>
    </row>
    <row r="167" spans="2:16" ht="30" customHeight="1" thickBot="1">
      <c r="B167" s="102"/>
      <c r="C167" s="103"/>
      <c r="F167" s="102"/>
      <c r="G167" s="103"/>
      <c r="J167" s="102"/>
      <c r="K167" s="103"/>
      <c r="N167" s="102"/>
      <c r="O167" s="103"/>
    </row>
    <row r="168" spans="2:16" ht="7.5" customHeight="1"/>
    <row r="169" spans="2:16" ht="7.5" customHeight="1" thickBot="1"/>
    <row r="170" spans="2:16" ht="30" customHeight="1" thickBot="1">
      <c r="B170" s="91"/>
      <c r="C170" s="105"/>
      <c r="D170" s="104"/>
      <c r="F170" s="91"/>
      <c r="G170" s="105"/>
      <c r="J170" s="91"/>
      <c r="K170" s="105"/>
      <c r="N170" s="91"/>
      <c r="O170" s="105"/>
    </row>
    <row r="171" spans="2:16" s="94" customFormat="1" ht="52.5" customHeight="1">
      <c r="B171" s="92"/>
      <c r="C171" s="93"/>
      <c r="F171" s="92"/>
      <c r="G171" s="93"/>
      <c r="J171" s="92"/>
      <c r="K171" s="93"/>
      <c r="N171" s="92"/>
      <c r="O171" s="93"/>
    </row>
    <row r="172" spans="2:16" ht="15" customHeight="1">
      <c r="B172" s="95"/>
      <c r="C172" s="96"/>
      <c r="D172" s="97"/>
      <c r="F172" s="95"/>
      <c r="G172" s="96"/>
      <c r="H172" s="97"/>
      <c r="J172" s="95"/>
      <c r="K172" s="96"/>
      <c r="L172" s="97"/>
      <c r="N172" s="95"/>
      <c r="O172" s="96"/>
      <c r="P172" s="97"/>
    </row>
    <row r="173" spans="2:16" ht="37.5" customHeight="1">
      <c r="B173" s="98"/>
      <c r="C173" s="99"/>
      <c r="F173" s="98"/>
      <c r="G173" s="99"/>
      <c r="J173" s="98"/>
      <c r="K173" s="99"/>
      <c r="N173" s="98"/>
      <c r="O173" s="99"/>
    </row>
    <row r="174" spans="2:16" ht="37.5" customHeight="1">
      <c r="B174" s="100"/>
      <c r="C174" s="101"/>
      <c r="F174" s="100"/>
      <c r="G174" s="101"/>
      <c r="J174" s="100"/>
      <c r="K174" s="101"/>
      <c r="N174" s="100"/>
      <c r="O174" s="101"/>
    </row>
    <row r="175" spans="2:16" ht="30" customHeight="1" thickBot="1">
      <c r="B175" s="102"/>
      <c r="C175" s="103"/>
      <c r="F175" s="102"/>
      <c r="G175" s="103"/>
      <c r="J175" s="102"/>
      <c r="K175" s="103"/>
      <c r="N175" s="102"/>
      <c r="O175" s="103"/>
    </row>
    <row r="176" spans="2:16" ht="7.5" customHeight="1"/>
    <row r="177" spans="2:16" ht="7.5" customHeight="1" thickBot="1"/>
    <row r="178" spans="2:16" ht="30" customHeight="1" thickBot="1">
      <c r="B178" s="91"/>
      <c r="C178" s="105"/>
      <c r="D178" s="104"/>
      <c r="F178" s="91"/>
      <c r="G178" s="105"/>
      <c r="J178" s="91"/>
      <c r="K178" s="105"/>
      <c r="N178" s="91"/>
      <c r="O178" s="105"/>
    </row>
    <row r="179" spans="2:16" s="94" customFormat="1" ht="52.5" customHeight="1">
      <c r="B179" s="92"/>
      <c r="C179" s="93"/>
      <c r="F179" s="92"/>
      <c r="G179" s="93"/>
      <c r="J179" s="92"/>
      <c r="K179" s="93"/>
      <c r="N179" s="92"/>
      <c r="O179" s="93"/>
    </row>
    <row r="180" spans="2:16" ht="15" customHeight="1">
      <c r="B180" s="95"/>
      <c r="C180" s="96"/>
      <c r="D180" s="97"/>
      <c r="F180" s="95"/>
      <c r="G180" s="96"/>
      <c r="H180" s="97"/>
      <c r="J180" s="95"/>
      <c r="K180" s="96"/>
      <c r="L180" s="97"/>
      <c r="N180" s="95"/>
      <c r="O180" s="96"/>
      <c r="P180" s="97"/>
    </row>
    <row r="181" spans="2:16" ht="37.5" customHeight="1">
      <c r="B181" s="98"/>
      <c r="C181" s="99"/>
      <c r="F181" s="98"/>
      <c r="G181" s="99"/>
      <c r="J181" s="98"/>
      <c r="K181" s="99"/>
      <c r="N181" s="98"/>
      <c r="O181" s="99"/>
    </row>
    <row r="182" spans="2:16" ht="37.5" customHeight="1">
      <c r="B182" s="100"/>
      <c r="C182" s="101"/>
      <c r="F182" s="100"/>
      <c r="G182" s="101"/>
      <c r="J182" s="100"/>
      <c r="K182" s="101"/>
      <c r="N182" s="100"/>
      <c r="O182" s="101"/>
    </row>
    <row r="183" spans="2:16" ht="30" customHeight="1" thickBot="1">
      <c r="B183" s="102"/>
      <c r="C183" s="103"/>
      <c r="F183" s="102"/>
      <c r="G183" s="103"/>
      <c r="J183" s="102"/>
      <c r="K183" s="103"/>
      <c r="N183" s="102"/>
      <c r="O183" s="103"/>
    </row>
    <row r="184" spans="2:16" ht="7.5" customHeight="1"/>
    <row r="185" spans="2:16" ht="7.5" customHeight="1" thickBot="1"/>
    <row r="186" spans="2:16" ht="30" customHeight="1" thickBot="1">
      <c r="B186" s="91"/>
      <c r="C186" s="105"/>
      <c r="D186" s="104"/>
      <c r="F186" s="91"/>
      <c r="G186" s="105"/>
      <c r="J186" s="91"/>
      <c r="K186" s="105"/>
      <c r="N186" s="91"/>
      <c r="O186" s="105"/>
    </row>
    <row r="187" spans="2:16" s="94" customFormat="1" ht="52.5" customHeight="1">
      <c r="B187" s="92"/>
      <c r="C187" s="93"/>
      <c r="F187" s="92"/>
      <c r="G187" s="93"/>
      <c r="J187" s="92"/>
      <c r="K187" s="93"/>
      <c r="N187" s="92"/>
      <c r="O187" s="93"/>
    </row>
    <row r="188" spans="2:16" ht="15" customHeight="1">
      <c r="B188" s="95"/>
      <c r="C188" s="96"/>
      <c r="D188" s="97"/>
      <c r="F188" s="95"/>
      <c r="G188" s="96"/>
      <c r="H188" s="97"/>
      <c r="J188" s="95"/>
      <c r="K188" s="96"/>
      <c r="L188" s="97"/>
      <c r="N188" s="95"/>
      <c r="O188" s="96"/>
      <c r="P188" s="97"/>
    </row>
    <row r="189" spans="2:16" ht="37.5" customHeight="1">
      <c r="B189" s="98"/>
      <c r="C189" s="99"/>
      <c r="F189" s="98"/>
      <c r="G189" s="99"/>
      <c r="J189" s="98"/>
      <c r="K189" s="99"/>
      <c r="N189" s="98"/>
      <c r="O189" s="99"/>
    </row>
    <row r="190" spans="2:16" ht="37.5" customHeight="1">
      <c r="B190" s="100"/>
      <c r="C190" s="101"/>
      <c r="F190" s="100"/>
      <c r="G190" s="101"/>
      <c r="J190" s="100"/>
      <c r="K190" s="101"/>
      <c r="N190" s="100"/>
      <c r="O190" s="101"/>
    </row>
    <row r="191" spans="2:16" ht="30" customHeight="1" thickBot="1">
      <c r="B191" s="102"/>
      <c r="C191" s="103"/>
      <c r="F191" s="102"/>
      <c r="G191" s="103"/>
      <c r="J191" s="102"/>
      <c r="K191" s="103"/>
      <c r="N191" s="102"/>
      <c r="O191" s="103"/>
    </row>
    <row r="192" spans="2:16" ht="7.5" customHeight="1"/>
    <row r="193" spans="2:16" ht="7.5" customHeight="1" thickBot="1"/>
    <row r="194" spans="2:16" ht="30" customHeight="1" thickBot="1">
      <c r="B194" s="91"/>
      <c r="C194" s="105"/>
      <c r="D194" s="104"/>
      <c r="F194" s="91"/>
      <c r="G194" s="105"/>
      <c r="J194" s="91"/>
      <c r="K194" s="105"/>
      <c r="N194" s="91"/>
      <c r="O194" s="105"/>
    </row>
    <row r="195" spans="2:16" s="94" customFormat="1" ht="52.5" customHeight="1">
      <c r="B195" s="92"/>
      <c r="C195" s="93"/>
      <c r="F195" s="92"/>
      <c r="G195" s="93"/>
      <c r="J195" s="92"/>
      <c r="K195" s="93"/>
      <c r="N195" s="92"/>
      <c r="O195" s="93"/>
    </row>
    <row r="196" spans="2:16" ht="15" customHeight="1">
      <c r="B196" s="95"/>
      <c r="C196" s="96"/>
      <c r="D196" s="97"/>
      <c r="F196" s="95"/>
      <c r="G196" s="96"/>
      <c r="H196" s="97"/>
      <c r="J196" s="95"/>
      <c r="K196" s="96"/>
      <c r="L196" s="97"/>
      <c r="N196" s="95"/>
      <c r="O196" s="96"/>
      <c r="P196" s="97"/>
    </row>
    <row r="197" spans="2:16" ht="37.5" customHeight="1">
      <c r="B197" s="98"/>
      <c r="C197" s="99"/>
      <c r="F197" s="98"/>
      <c r="G197" s="99"/>
      <c r="J197" s="98"/>
      <c r="K197" s="99"/>
      <c r="N197" s="98"/>
      <c r="O197" s="99"/>
    </row>
    <row r="198" spans="2:16" ht="37.5" customHeight="1">
      <c r="B198" s="100"/>
      <c r="C198" s="101"/>
      <c r="F198" s="100"/>
      <c r="G198" s="101"/>
      <c r="J198" s="100"/>
      <c r="K198" s="101"/>
      <c r="N198" s="100"/>
      <c r="O198" s="101"/>
    </row>
    <row r="199" spans="2:16" ht="30" customHeight="1" thickBot="1">
      <c r="B199" s="102"/>
      <c r="C199" s="103"/>
      <c r="F199" s="102"/>
      <c r="G199" s="103"/>
      <c r="J199" s="102"/>
      <c r="K199" s="103"/>
      <c r="N199" s="102"/>
      <c r="O199" s="103"/>
    </row>
    <row r="200" spans="2:16" ht="7.5" customHeight="1"/>
    <row r="201" spans="2:16" ht="7.5" customHeight="1" thickBot="1"/>
    <row r="202" spans="2:16" ht="30" customHeight="1" thickBot="1">
      <c r="B202" s="91"/>
      <c r="C202" s="105"/>
      <c r="D202" s="104"/>
      <c r="F202" s="91"/>
      <c r="G202" s="105"/>
      <c r="J202" s="91"/>
      <c r="K202" s="105"/>
      <c r="N202" s="91"/>
      <c r="O202" s="105"/>
    </row>
    <row r="203" spans="2:16" s="94" customFormat="1" ht="52.5" customHeight="1">
      <c r="B203" s="92"/>
      <c r="C203" s="93"/>
      <c r="F203" s="92"/>
      <c r="G203" s="93"/>
      <c r="J203" s="92"/>
      <c r="K203" s="93"/>
      <c r="N203" s="92"/>
      <c r="O203" s="93"/>
    </row>
    <row r="204" spans="2:16" ht="15" customHeight="1">
      <c r="B204" s="95"/>
      <c r="C204" s="96"/>
      <c r="D204" s="97"/>
      <c r="F204" s="95"/>
      <c r="G204" s="96"/>
      <c r="H204" s="97"/>
      <c r="J204" s="95"/>
      <c r="K204" s="96"/>
      <c r="L204" s="97"/>
      <c r="N204" s="95"/>
      <c r="O204" s="96"/>
      <c r="P204" s="97"/>
    </row>
    <row r="205" spans="2:16" ht="37.5" customHeight="1">
      <c r="B205" s="98"/>
      <c r="C205" s="99"/>
      <c r="F205" s="98"/>
      <c r="G205" s="99"/>
      <c r="J205" s="98"/>
      <c r="K205" s="99"/>
      <c r="N205" s="98"/>
      <c r="O205" s="99"/>
    </row>
    <row r="206" spans="2:16" ht="37.5" customHeight="1">
      <c r="B206" s="100"/>
      <c r="C206" s="101"/>
      <c r="F206" s="100"/>
      <c r="G206" s="101"/>
      <c r="J206" s="100"/>
      <c r="K206" s="101"/>
      <c r="N206" s="100"/>
      <c r="O206" s="101"/>
    </row>
    <row r="207" spans="2:16" ht="30" customHeight="1" thickBot="1">
      <c r="B207" s="102"/>
      <c r="C207" s="103"/>
      <c r="F207" s="102"/>
      <c r="G207" s="103"/>
      <c r="J207" s="102"/>
      <c r="K207" s="103"/>
      <c r="N207" s="102"/>
      <c r="O207" s="103"/>
    </row>
    <row r="208" spans="2:16" ht="7.5" customHeight="1"/>
    <row r="209" spans="2:16" ht="7.5" customHeight="1" thickBot="1"/>
    <row r="210" spans="2:16" ht="30" customHeight="1" thickBot="1">
      <c r="B210" s="91"/>
      <c r="C210" s="105"/>
      <c r="D210" s="104"/>
      <c r="F210" s="91"/>
      <c r="G210" s="105"/>
      <c r="J210" s="91"/>
      <c r="K210" s="105"/>
      <c r="N210" s="91"/>
      <c r="O210" s="105"/>
    </row>
    <row r="211" spans="2:16" s="94" customFormat="1" ht="52.5" customHeight="1">
      <c r="B211" s="92"/>
      <c r="C211" s="93"/>
      <c r="F211" s="92"/>
      <c r="G211" s="93"/>
      <c r="J211" s="92"/>
      <c r="K211" s="93"/>
      <c r="N211" s="92"/>
      <c r="O211" s="93"/>
    </row>
    <row r="212" spans="2:16" ht="15" customHeight="1">
      <c r="B212" s="95"/>
      <c r="C212" s="96"/>
      <c r="D212" s="97"/>
      <c r="F212" s="95"/>
      <c r="G212" s="96"/>
      <c r="H212" s="97"/>
      <c r="J212" s="95"/>
      <c r="K212" s="96"/>
      <c r="L212" s="97"/>
      <c r="N212" s="95"/>
      <c r="O212" s="96"/>
      <c r="P212" s="97"/>
    </row>
    <row r="213" spans="2:16" ht="37.5" customHeight="1">
      <c r="B213" s="98"/>
      <c r="C213" s="99"/>
      <c r="F213" s="98"/>
      <c r="G213" s="99"/>
      <c r="J213" s="98"/>
      <c r="K213" s="99"/>
      <c r="N213" s="98"/>
      <c r="O213" s="99"/>
    </row>
    <row r="214" spans="2:16" ht="37.5" customHeight="1">
      <c r="B214" s="100"/>
      <c r="C214" s="101"/>
      <c r="F214" s="100"/>
      <c r="G214" s="101"/>
      <c r="J214" s="100"/>
      <c r="K214" s="101"/>
      <c r="N214" s="100"/>
      <c r="O214" s="101"/>
    </row>
    <row r="215" spans="2:16" ht="30" customHeight="1" thickBot="1">
      <c r="B215" s="102"/>
      <c r="C215" s="103"/>
      <c r="F215" s="102"/>
      <c r="G215" s="103"/>
      <c r="J215" s="102"/>
      <c r="K215" s="103"/>
      <c r="N215" s="102"/>
      <c r="O215" s="103"/>
    </row>
    <row r="216" spans="2:16" ht="7.5" customHeight="1">
      <c r="B216" s="106"/>
      <c r="C216" s="106"/>
      <c r="F216" s="106"/>
      <c r="G216" s="106"/>
      <c r="J216" s="106"/>
      <c r="K216" s="106"/>
      <c r="N216" s="106"/>
      <c r="O216" s="106"/>
    </row>
    <row r="217" spans="2:16" ht="7.5" customHeight="1" thickBot="1"/>
    <row r="218" spans="2:16" ht="30" customHeight="1" thickBot="1">
      <c r="B218" s="91"/>
      <c r="C218" s="105"/>
      <c r="D218" s="104"/>
      <c r="F218" s="91"/>
      <c r="G218" s="105"/>
      <c r="J218" s="91"/>
      <c r="K218" s="105"/>
      <c r="N218" s="91"/>
      <c r="O218" s="105"/>
    </row>
    <row r="219" spans="2:16" s="94" customFormat="1" ht="52.5" customHeight="1">
      <c r="B219" s="92"/>
      <c r="C219" s="93"/>
      <c r="F219" s="92"/>
      <c r="G219" s="93"/>
      <c r="J219" s="92"/>
      <c r="K219" s="93"/>
      <c r="N219" s="92"/>
      <c r="O219" s="93"/>
    </row>
    <row r="220" spans="2:16" ht="15" customHeight="1">
      <c r="B220" s="95"/>
      <c r="C220" s="96"/>
      <c r="D220" s="97"/>
      <c r="F220" s="95"/>
      <c r="G220" s="96"/>
      <c r="H220" s="97"/>
      <c r="J220" s="95"/>
      <c r="K220" s="96"/>
      <c r="L220" s="97"/>
      <c r="N220" s="95"/>
      <c r="O220" s="96"/>
      <c r="P220" s="97"/>
    </row>
    <row r="221" spans="2:16" ht="37.5" customHeight="1">
      <c r="B221" s="98"/>
      <c r="C221" s="99"/>
      <c r="F221" s="98"/>
      <c r="G221" s="99"/>
      <c r="J221" s="98"/>
      <c r="K221" s="99"/>
      <c r="N221" s="98"/>
      <c r="O221" s="99"/>
    </row>
    <row r="222" spans="2:16" ht="37.5" customHeight="1">
      <c r="B222" s="100"/>
      <c r="C222" s="101"/>
      <c r="F222" s="100"/>
      <c r="G222" s="101"/>
      <c r="J222" s="100"/>
      <c r="K222" s="101"/>
      <c r="N222" s="100"/>
      <c r="O222" s="101"/>
    </row>
    <row r="223" spans="2:16" ht="30" customHeight="1" thickBot="1">
      <c r="B223" s="102"/>
      <c r="C223" s="103"/>
      <c r="F223" s="102"/>
      <c r="G223" s="103"/>
      <c r="J223" s="102"/>
      <c r="K223" s="103"/>
      <c r="N223" s="102"/>
      <c r="O223" s="103"/>
    </row>
    <row r="224" spans="2:16" ht="7.5" customHeight="1">
      <c r="B224" s="106"/>
      <c r="C224" s="106"/>
      <c r="F224" s="106"/>
      <c r="G224" s="106"/>
      <c r="J224" s="106"/>
      <c r="K224" s="106"/>
      <c r="N224" s="106"/>
      <c r="O224" s="106"/>
    </row>
    <row r="225" spans="2:16" ht="7.5" customHeight="1" thickBot="1"/>
    <row r="226" spans="2:16" ht="30" customHeight="1" thickBot="1">
      <c r="B226" s="91"/>
      <c r="C226" s="105"/>
      <c r="D226" s="104"/>
      <c r="F226" s="91"/>
      <c r="G226" s="105"/>
      <c r="J226" s="91"/>
      <c r="K226" s="105"/>
      <c r="N226" s="91"/>
      <c r="O226" s="105"/>
    </row>
    <row r="227" spans="2:16" s="94" customFormat="1" ht="52.5" customHeight="1">
      <c r="B227" s="92"/>
      <c r="C227" s="93"/>
      <c r="F227" s="92"/>
      <c r="G227" s="93"/>
      <c r="J227" s="92"/>
      <c r="K227" s="93"/>
      <c r="N227" s="92"/>
      <c r="O227" s="93"/>
    </row>
    <row r="228" spans="2:16" ht="15" customHeight="1">
      <c r="B228" s="95"/>
      <c r="C228" s="96"/>
      <c r="D228" s="97"/>
      <c r="F228" s="95"/>
      <c r="G228" s="96"/>
      <c r="H228" s="97"/>
      <c r="J228" s="95"/>
      <c r="K228" s="96"/>
      <c r="L228" s="97"/>
      <c r="N228" s="95"/>
      <c r="O228" s="96"/>
      <c r="P228" s="97"/>
    </row>
    <row r="229" spans="2:16" ht="37.5" customHeight="1">
      <c r="B229" s="98"/>
      <c r="C229" s="99"/>
      <c r="F229" s="98"/>
      <c r="G229" s="99"/>
      <c r="J229" s="98"/>
      <c r="K229" s="99"/>
      <c r="N229" s="98"/>
      <c r="O229" s="99"/>
    </row>
    <row r="230" spans="2:16" ht="37.5" customHeight="1">
      <c r="B230" s="100"/>
      <c r="C230" s="101"/>
      <c r="F230" s="100"/>
      <c r="G230" s="101"/>
      <c r="J230" s="100"/>
      <c r="K230" s="101"/>
      <c r="N230" s="100"/>
      <c r="O230" s="101"/>
    </row>
    <row r="231" spans="2:16" ht="30" customHeight="1" thickBot="1">
      <c r="B231" s="102"/>
      <c r="C231" s="103"/>
      <c r="F231" s="102"/>
      <c r="G231" s="103"/>
      <c r="J231" s="102"/>
      <c r="K231" s="103"/>
      <c r="N231" s="102"/>
      <c r="O231" s="103"/>
    </row>
    <row r="232" spans="2:16" ht="7.5" customHeight="1">
      <c r="B232" s="106"/>
      <c r="C232" s="106"/>
      <c r="F232" s="106"/>
      <c r="G232" s="106"/>
      <c r="J232" s="106"/>
      <c r="K232" s="106"/>
      <c r="N232" s="106"/>
      <c r="O232" s="106"/>
    </row>
    <row r="233" spans="2:16" ht="7.5" customHeight="1" thickBot="1"/>
    <row r="234" spans="2:16" ht="30" customHeight="1" thickBot="1">
      <c r="B234" s="91"/>
      <c r="C234" s="105"/>
      <c r="D234" s="104"/>
      <c r="F234" s="91"/>
      <c r="G234" s="105"/>
      <c r="J234" s="91"/>
      <c r="K234" s="105"/>
      <c r="N234" s="91"/>
      <c r="O234" s="105"/>
    </row>
    <row r="235" spans="2:16" s="94" customFormat="1" ht="52.5" customHeight="1">
      <c r="B235" s="92"/>
      <c r="C235" s="93"/>
      <c r="F235" s="92"/>
      <c r="G235" s="93"/>
      <c r="J235" s="92"/>
      <c r="K235" s="93"/>
      <c r="N235" s="92"/>
      <c r="O235" s="93"/>
    </row>
    <row r="236" spans="2:16" ht="15" customHeight="1">
      <c r="B236" s="95"/>
      <c r="C236" s="96"/>
      <c r="D236" s="97"/>
      <c r="F236" s="95"/>
      <c r="G236" s="96"/>
      <c r="H236" s="97"/>
      <c r="J236" s="95"/>
      <c r="K236" s="96"/>
      <c r="L236" s="97"/>
      <c r="N236" s="95"/>
      <c r="O236" s="96"/>
      <c r="P236" s="97"/>
    </row>
    <row r="237" spans="2:16" ht="37.5" customHeight="1">
      <c r="B237" s="98"/>
      <c r="C237" s="99"/>
      <c r="F237" s="98"/>
      <c r="G237" s="99"/>
      <c r="J237" s="98"/>
      <c r="K237" s="99"/>
      <c r="N237" s="98"/>
      <c r="O237" s="99"/>
    </row>
    <row r="238" spans="2:16" ht="37.5" customHeight="1">
      <c r="B238" s="100"/>
      <c r="C238" s="101"/>
      <c r="F238" s="100"/>
      <c r="G238" s="101"/>
      <c r="J238" s="100"/>
      <c r="K238" s="101"/>
      <c r="N238" s="100"/>
      <c r="O238" s="101"/>
    </row>
    <row r="239" spans="2:16" ht="30" customHeight="1" thickBot="1">
      <c r="B239" s="102"/>
      <c r="C239" s="103"/>
      <c r="F239" s="102"/>
      <c r="G239" s="103"/>
      <c r="J239" s="102"/>
      <c r="K239" s="103"/>
      <c r="N239" s="102"/>
      <c r="O239" s="103"/>
    </row>
    <row r="240" spans="2:16" ht="7.5" customHeight="1">
      <c r="B240" s="106"/>
      <c r="C240" s="106"/>
      <c r="F240" s="106"/>
      <c r="G240" s="106"/>
      <c r="J240" s="106"/>
      <c r="K240" s="106"/>
      <c r="N240" s="106"/>
      <c r="O240" s="106"/>
    </row>
    <row r="241" spans="2:16" ht="7.5" customHeight="1" thickBot="1"/>
    <row r="242" spans="2:16" ht="30" customHeight="1" thickBot="1">
      <c r="B242" s="91"/>
      <c r="C242" s="105"/>
      <c r="D242" s="104"/>
      <c r="F242" s="91"/>
      <c r="G242" s="105"/>
      <c r="J242" s="91"/>
      <c r="K242" s="105"/>
      <c r="N242" s="91"/>
      <c r="O242" s="105"/>
    </row>
    <row r="243" spans="2:16" s="94" customFormat="1" ht="52.5" customHeight="1">
      <c r="B243" s="92"/>
      <c r="C243" s="93"/>
      <c r="F243" s="92"/>
      <c r="G243" s="93"/>
      <c r="J243" s="92"/>
      <c r="K243" s="93"/>
      <c r="N243" s="92"/>
      <c r="O243" s="93"/>
    </row>
    <row r="244" spans="2:16" ht="15" customHeight="1">
      <c r="B244" s="95"/>
      <c r="C244" s="96"/>
      <c r="D244" s="97"/>
      <c r="F244" s="95"/>
      <c r="G244" s="96"/>
      <c r="H244" s="97"/>
      <c r="J244" s="95"/>
      <c r="K244" s="96"/>
      <c r="L244" s="97"/>
      <c r="N244" s="95"/>
      <c r="O244" s="96"/>
      <c r="P244" s="97"/>
    </row>
    <row r="245" spans="2:16" ht="37.5" customHeight="1">
      <c r="B245" s="98"/>
      <c r="C245" s="99"/>
      <c r="F245" s="98"/>
      <c r="G245" s="99"/>
      <c r="J245" s="98"/>
      <c r="K245" s="99"/>
      <c r="N245" s="98"/>
      <c r="O245" s="99"/>
    </row>
    <row r="246" spans="2:16" ht="37.5" customHeight="1">
      <c r="B246" s="100"/>
      <c r="C246" s="101"/>
      <c r="F246" s="100"/>
      <c r="G246" s="101"/>
      <c r="J246" s="100"/>
      <c r="K246" s="101"/>
      <c r="N246" s="100"/>
      <c r="O246" s="101"/>
    </row>
    <row r="247" spans="2:16" ht="30" customHeight="1" thickBot="1">
      <c r="B247" s="102"/>
      <c r="C247" s="103"/>
      <c r="F247" s="102"/>
      <c r="G247" s="103"/>
      <c r="J247" s="102"/>
      <c r="K247" s="103"/>
      <c r="N247" s="102"/>
      <c r="O247" s="103"/>
    </row>
    <row r="248" spans="2:16" ht="7.5" customHeight="1">
      <c r="B248" s="106"/>
      <c r="C248" s="106"/>
      <c r="F248" s="106"/>
      <c r="G248" s="106"/>
      <c r="J248" s="106"/>
      <c r="K248" s="106"/>
      <c r="N248" s="106"/>
      <c r="O248" s="106"/>
    </row>
    <row r="249" spans="2:16" ht="7.5" customHeight="1" thickBot="1"/>
    <row r="250" spans="2:16" ht="30" customHeight="1" thickBot="1">
      <c r="B250" s="91"/>
      <c r="C250" s="105"/>
      <c r="D250" s="104"/>
      <c r="F250" s="91"/>
      <c r="G250" s="105"/>
      <c r="J250" s="91"/>
      <c r="K250" s="105"/>
      <c r="N250" s="91"/>
      <c r="O250" s="105"/>
    </row>
    <row r="251" spans="2:16" s="94" customFormat="1" ht="52.5" customHeight="1">
      <c r="B251" s="92"/>
      <c r="C251" s="93"/>
      <c r="F251" s="92"/>
      <c r="G251" s="93"/>
      <c r="J251" s="92"/>
      <c r="K251" s="93"/>
      <c r="N251" s="92"/>
      <c r="O251" s="93"/>
    </row>
    <row r="252" spans="2:16" ht="15" customHeight="1">
      <c r="B252" s="95"/>
      <c r="C252" s="96"/>
      <c r="D252" s="97"/>
      <c r="F252" s="95"/>
      <c r="G252" s="96"/>
      <c r="H252" s="97"/>
      <c r="J252" s="95"/>
      <c r="K252" s="96"/>
      <c r="L252" s="97"/>
      <c r="N252" s="95"/>
      <c r="O252" s="96"/>
      <c r="P252" s="97"/>
    </row>
    <row r="253" spans="2:16" ht="37.5" customHeight="1">
      <c r="B253" s="98"/>
      <c r="C253" s="99"/>
      <c r="F253" s="98"/>
      <c r="G253" s="99"/>
      <c r="J253" s="98"/>
      <c r="K253" s="99"/>
      <c r="N253" s="98"/>
      <c r="O253" s="99"/>
    </row>
    <row r="254" spans="2:16" ht="37.5" customHeight="1">
      <c r="B254" s="100"/>
      <c r="C254" s="101"/>
      <c r="F254" s="100"/>
      <c r="G254" s="101"/>
      <c r="J254" s="100"/>
      <c r="K254" s="101"/>
      <c r="N254" s="100"/>
      <c r="O254" s="101"/>
    </row>
    <row r="255" spans="2:16" ht="30" customHeight="1" thickBot="1">
      <c r="B255" s="102"/>
      <c r="C255" s="103"/>
      <c r="F255" s="102"/>
      <c r="G255" s="103"/>
      <c r="J255" s="102"/>
      <c r="K255" s="103"/>
      <c r="N255" s="102"/>
      <c r="O255" s="103"/>
    </row>
    <row r="256" spans="2:16" ht="7.5" customHeight="1">
      <c r="B256" s="106"/>
      <c r="C256" s="106"/>
      <c r="F256" s="106"/>
      <c r="G256" s="106"/>
      <c r="J256" s="106"/>
      <c r="K256" s="106"/>
      <c r="N256" s="106"/>
      <c r="O256" s="106"/>
    </row>
    <row r="257" spans="2:16" ht="7.5" customHeight="1" thickBot="1"/>
    <row r="258" spans="2:16" ht="30" customHeight="1" thickBot="1">
      <c r="B258" s="91"/>
      <c r="C258" s="105"/>
      <c r="D258" s="104"/>
      <c r="F258" s="91"/>
      <c r="G258" s="105"/>
      <c r="J258" s="91"/>
      <c r="K258" s="105"/>
      <c r="N258" s="91"/>
      <c r="O258" s="105"/>
    </row>
    <row r="259" spans="2:16" s="94" customFormat="1" ht="52.5" customHeight="1">
      <c r="B259" s="92"/>
      <c r="C259" s="93"/>
      <c r="F259" s="92"/>
      <c r="G259" s="93"/>
      <c r="J259" s="92"/>
      <c r="K259" s="93"/>
      <c r="N259" s="92"/>
      <c r="O259" s="93"/>
    </row>
    <row r="260" spans="2:16" ht="15" customHeight="1">
      <c r="B260" s="95"/>
      <c r="C260" s="96"/>
      <c r="D260" s="97"/>
      <c r="F260" s="95"/>
      <c r="G260" s="96"/>
      <c r="H260" s="97"/>
      <c r="J260" s="95"/>
      <c r="K260" s="96"/>
      <c r="L260" s="97"/>
      <c r="N260" s="95"/>
      <c r="O260" s="96"/>
      <c r="P260" s="97"/>
    </row>
    <row r="261" spans="2:16" ht="37.5" customHeight="1">
      <c r="B261" s="98"/>
      <c r="C261" s="99"/>
      <c r="F261" s="98"/>
      <c r="G261" s="99"/>
      <c r="J261" s="98"/>
      <c r="K261" s="99"/>
      <c r="N261" s="98"/>
      <c r="O261" s="99"/>
    </row>
    <row r="262" spans="2:16" ht="37.5" customHeight="1">
      <c r="B262" s="100"/>
      <c r="C262" s="101"/>
      <c r="F262" s="100"/>
      <c r="G262" s="101"/>
      <c r="J262" s="100"/>
      <c r="K262" s="101"/>
      <c r="N262" s="100"/>
      <c r="O262" s="101"/>
    </row>
    <row r="263" spans="2:16" ht="30" customHeight="1" thickBot="1">
      <c r="B263" s="102"/>
      <c r="C263" s="103"/>
      <c r="F263" s="102"/>
      <c r="G263" s="103"/>
      <c r="J263" s="102"/>
      <c r="K263" s="103"/>
      <c r="N263" s="102"/>
      <c r="O263" s="103"/>
    </row>
    <row r="264" spans="2:16" ht="7.5" customHeight="1">
      <c r="B264" s="106"/>
      <c r="C264" s="106"/>
      <c r="F264" s="106"/>
      <c r="G264" s="106"/>
      <c r="J264" s="106"/>
      <c r="K264" s="106"/>
      <c r="N264" s="106"/>
      <c r="O264" s="106"/>
    </row>
    <row r="265" spans="2:16" ht="7.5" customHeight="1" thickBot="1"/>
    <row r="266" spans="2:16" ht="30" customHeight="1" thickBot="1">
      <c r="B266" s="91"/>
      <c r="C266" s="105"/>
      <c r="D266" s="104"/>
      <c r="F266" s="91"/>
      <c r="G266" s="105"/>
      <c r="J266" s="91"/>
      <c r="K266" s="105"/>
      <c r="N266" s="91"/>
      <c r="O266" s="105"/>
    </row>
    <row r="267" spans="2:16" s="94" customFormat="1" ht="52.5" customHeight="1">
      <c r="B267" s="92"/>
      <c r="C267" s="93"/>
      <c r="F267" s="92"/>
      <c r="G267" s="93"/>
      <c r="J267" s="92"/>
      <c r="K267" s="93"/>
      <c r="N267" s="92"/>
      <c r="O267" s="93"/>
    </row>
    <row r="268" spans="2:16" ht="15" customHeight="1">
      <c r="B268" s="95"/>
      <c r="C268" s="96"/>
      <c r="D268" s="97"/>
      <c r="F268" s="95"/>
      <c r="G268" s="96"/>
      <c r="H268" s="97"/>
      <c r="J268" s="95"/>
      <c r="K268" s="96"/>
      <c r="L268" s="97"/>
      <c r="N268" s="95"/>
      <c r="O268" s="96"/>
      <c r="P268" s="97"/>
    </row>
    <row r="269" spans="2:16" ht="37.5" customHeight="1">
      <c r="B269" s="98"/>
      <c r="C269" s="99"/>
      <c r="F269" s="98"/>
      <c r="G269" s="99"/>
      <c r="J269" s="98"/>
      <c r="K269" s="99"/>
      <c r="N269" s="98"/>
      <c r="O269" s="99"/>
    </row>
    <row r="270" spans="2:16" ht="37.5" customHeight="1">
      <c r="B270" s="100"/>
      <c r="C270" s="101"/>
      <c r="F270" s="100"/>
      <c r="G270" s="101"/>
      <c r="J270" s="100"/>
      <c r="K270" s="101"/>
      <c r="N270" s="100"/>
      <c r="O270" s="101"/>
    </row>
    <row r="271" spans="2:16" ht="30" customHeight="1" thickBot="1">
      <c r="B271" s="102"/>
      <c r="C271" s="103"/>
      <c r="F271" s="102"/>
      <c r="G271" s="103"/>
      <c r="J271" s="102"/>
      <c r="K271" s="103"/>
      <c r="N271" s="102"/>
      <c r="O271" s="103"/>
    </row>
    <row r="272" spans="2:16" ht="7.5" customHeight="1">
      <c r="B272" s="106"/>
      <c r="C272" s="106"/>
      <c r="F272" s="106"/>
      <c r="G272" s="106"/>
      <c r="J272" s="106"/>
      <c r="K272" s="106"/>
      <c r="N272" s="106"/>
      <c r="O272" s="106"/>
    </row>
    <row r="273" spans="2:16" ht="7.5" customHeight="1" thickBot="1"/>
    <row r="274" spans="2:16" ht="30" customHeight="1" thickBot="1">
      <c r="B274" s="91"/>
      <c r="C274" s="105"/>
      <c r="D274" s="104"/>
      <c r="F274" s="91"/>
      <c r="G274" s="105"/>
      <c r="J274" s="91"/>
      <c r="K274" s="105"/>
      <c r="N274" s="91"/>
      <c r="O274" s="105"/>
    </row>
    <row r="275" spans="2:16" s="94" customFormat="1" ht="52.5" customHeight="1">
      <c r="B275" s="92"/>
      <c r="C275" s="93"/>
      <c r="F275" s="92"/>
      <c r="G275" s="93"/>
      <c r="J275" s="92"/>
      <c r="K275" s="93"/>
      <c r="N275" s="92"/>
      <c r="O275" s="93"/>
    </row>
    <row r="276" spans="2:16" ht="15" customHeight="1">
      <c r="B276" s="95"/>
      <c r="C276" s="96"/>
      <c r="D276" s="97"/>
      <c r="F276" s="95"/>
      <c r="G276" s="96"/>
      <c r="H276" s="97"/>
      <c r="J276" s="95"/>
      <c r="K276" s="96"/>
      <c r="L276" s="97"/>
      <c r="N276" s="95"/>
      <c r="O276" s="96"/>
      <c r="P276" s="97"/>
    </row>
    <row r="277" spans="2:16" ht="37.5" customHeight="1">
      <c r="B277" s="98"/>
      <c r="C277" s="99"/>
      <c r="F277" s="98"/>
      <c r="G277" s="99"/>
      <c r="J277" s="98"/>
      <c r="K277" s="99"/>
      <c r="N277" s="98"/>
      <c r="O277" s="99"/>
    </row>
    <row r="278" spans="2:16" ht="37.5" customHeight="1">
      <c r="B278" s="100"/>
      <c r="C278" s="101"/>
      <c r="F278" s="100"/>
      <c r="G278" s="101"/>
      <c r="J278" s="100"/>
      <c r="K278" s="101"/>
      <c r="N278" s="100"/>
      <c r="O278" s="101"/>
    </row>
    <row r="279" spans="2:16" ht="30" customHeight="1" thickBot="1">
      <c r="B279" s="102"/>
      <c r="C279" s="103"/>
      <c r="F279" s="102"/>
      <c r="G279" s="103"/>
      <c r="J279" s="102"/>
      <c r="K279" s="103"/>
      <c r="N279" s="102"/>
      <c r="O279" s="103"/>
    </row>
  </sheetData>
  <phoneticPr fontId="2"/>
  <printOptions horizontalCentered="1" verticalCentered="1"/>
  <pageMargins left="0.51181102362204722" right="0.51181102362204722" top="0.59055118110236227" bottom="0.59055118110236227" header="0.51181102362204722" footer="0.51181102362204722"/>
  <pageSetup paperSize="43" pageOrder="overThenDown" orientation="landscape" blackAndWhite="1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G18"/>
  <sheetViews>
    <sheetView tabSelected="1" workbookViewId="0">
      <selection activeCell="B2" sqref="B2"/>
    </sheetView>
  </sheetViews>
  <sheetFormatPr defaultRowHeight="13.2"/>
  <cols>
    <col min="1" max="1" width="7.6640625" customWidth="1"/>
    <col min="2" max="2" width="19.33203125" customWidth="1"/>
    <col min="3" max="4" width="5.6640625" customWidth="1"/>
    <col min="5" max="6" width="10.6640625" customWidth="1"/>
    <col min="7" max="7" width="7.6640625" customWidth="1"/>
  </cols>
  <sheetData>
    <row r="1" spans="1:7" ht="21.9" customHeight="1">
      <c r="A1" s="53" t="s">
        <v>32</v>
      </c>
      <c r="B1" s="53" t="s">
        <v>33</v>
      </c>
      <c r="C1" s="53" t="s">
        <v>0</v>
      </c>
      <c r="D1" s="53" t="s">
        <v>1</v>
      </c>
      <c r="E1" s="53" t="s">
        <v>2</v>
      </c>
      <c r="F1" s="53" t="s">
        <v>4</v>
      </c>
      <c r="G1" s="53" t="s">
        <v>31</v>
      </c>
    </row>
    <row r="2" spans="1:7" ht="21.9" customHeight="1">
      <c r="A2" s="51">
        <v>1</v>
      </c>
      <c r="B2" s="51" t="str">
        <f>IF(ISERROR(INDEX('1組'!$E$6:$AT$39,MATCH($A2,'1組'!$AS$6:$AS$39,0),1)),"",INDEX('1組'!$E$6:$AT$39,MATCH($A2,'1組'!$AS$6:$AS$39,0),1))</f>
        <v>山田　晃司</v>
      </c>
      <c r="C2" s="54">
        <f>IF(ISERROR(INDEX('1組'!$E$6:$AT$39,MATCH($A2,'1組'!$AS$6:$AS$39,0),36)),"",INDEX('1組'!$E$6:$AT$39,MATCH($A2,'1組'!$AS$6:$AS$39,0),36))</f>
        <v>6</v>
      </c>
      <c r="D2" s="54">
        <f>IF(ISERROR(INDEX('1組'!$E$6:$AT$39,MATCH($A2,'1組'!$AS$6:$AS$39,0),37)),"",INDEX('1組'!$E$6:$AT$39,MATCH($A2,'1組'!$AS$6:$AS$39,0),37))</f>
        <v>0</v>
      </c>
      <c r="E2" s="54">
        <f>IF(ISERROR(INDEX('1組'!$E$6:$AT$39,MATCH($A2,'1組'!$AS$6:$AS$39,0),38)),"",INDEX('1組'!$E$6:$AT$39,MATCH($A2,'1組'!$AS$6:$AS$39,0),38))</f>
        <v>1080</v>
      </c>
      <c r="F2" s="54">
        <f>IF(ISERROR(INDEX('1組'!$E$6:$AT$39,MATCH($A2,'1組'!$AS$6:$AS$39,0),39)),"",INDEX('1組'!$E$6:$AT$39,MATCH($A2,'1組'!$AS$6:$AS$39,0),39))</f>
        <v>473</v>
      </c>
      <c r="G2" s="54">
        <f>IF(ISERROR(INDEX('1組'!$E$6:$AT$39,MATCH($A2,'1組'!$AS$6:$AS$39,0),42)),"",INDEX('1組'!$E$6:$AT$39,MATCH($A2,'1組'!$AS$6:$AS$39,0),42))</f>
        <v>113</v>
      </c>
    </row>
    <row r="3" spans="1:7" ht="21.9" customHeight="1">
      <c r="A3" s="52">
        <f>A2+1</f>
        <v>2</v>
      </c>
      <c r="B3" s="52" t="str">
        <f>IF(ISERROR(INDEX('1組'!$E$6:$AS$39,MATCH($A3,'1組'!$AS$6:$AS$39,0),1)),"",INDEX('1組'!$E$6:$AS$39,MATCH($A3,'1組'!$AS$6:$AS$39,0),1))</f>
        <v>岩本　剛</v>
      </c>
      <c r="C3" s="55">
        <f>IF(ISERROR(INDEX('1組'!$E$6:$AT$39,MATCH($A3,'1組'!$AS$6:$AS$39,0),36)),"",INDEX('1組'!$E$6:$AT$39,MATCH($A3,'1組'!$AS$6:$AS$39,0),36))</f>
        <v>4</v>
      </c>
      <c r="D3" s="55">
        <f>IF(ISERROR(INDEX('1組'!$E$6:$AT$39,MATCH($A3,'1組'!$AS$6:$AS$39,0),37)),"",INDEX('1組'!$E$6:$AT$39,MATCH($A3,'1組'!$AS$6:$AS$39,0),37))</f>
        <v>2</v>
      </c>
      <c r="E3" s="55">
        <f>IF(ISERROR(INDEX('1組'!$E$6:$AT$39,MATCH($A3,'1組'!$AS$6:$AS$39,0),38)),"",INDEX('1組'!$E$6:$AT$39,MATCH($A3,'1組'!$AS$6:$AS$39,0),38))</f>
        <v>1001</v>
      </c>
      <c r="F3" s="55">
        <f>IF(ISERROR(INDEX('1組'!$E$6:$AT$39,MATCH($A3,'1組'!$AS$6:$AS$39,0),39)),"",INDEX('1組'!$E$6:$AT$39,MATCH($A3,'1組'!$AS$6:$AS$39,0),39))</f>
        <v>320</v>
      </c>
      <c r="G3" s="55">
        <f>IF(ISERROR(INDEX('1組'!$E$6:$AT$39,MATCH($A3,'1組'!$AS$6:$AS$39,0),42)),"",INDEX('1組'!$E$6:$AT$39,MATCH($A3,'1組'!$AS$6:$AS$39,0),42))</f>
        <v>119</v>
      </c>
    </row>
    <row r="4" spans="1:7" ht="21.9" customHeight="1">
      <c r="A4" s="51">
        <f t="shared" ref="A4:A18" si="0">A3+1</f>
        <v>3</v>
      </c>
      <c r="B4" s="51" t="str">
        <f>IF(ISERROR(INDEX('1組'!$E$6:$AS$39,MATCH($A4,'1組'!$AS$6:$AS$39,0),1)),"",INDEX('1組'!$E$6:$AS$39,MATCH($A4,'1組'!$AS$6:$AS$39,0),1))</f>
        <v>吉向　翔平</v>
      </c>
      <c r="C4" s="54">
        <f>IF(ISERROR(INDEX('1組'!$E$6:$AT$39,MATCH($A4,'1組'!$AS$6:$AS$39,0),36)),"",INDEX('1組'!$E$6:$AT$39,MATCH($A4,'1組'!$AS$6:$AS$39,0),36))</f>
        <v>4</v>
      </c>
      <c r="D4" s="54">
        <f>IF(ISERROR(INDEX('1組'!$E$6:$AT$39,MATCH($A4,'1組'!$AS$6:$AS$39,0),37)),"",INDEX('1組'!$E$6:$AT$39,MATCH($A4,'1組'!$AS$6:$AS$39,0),37))</f>
        <v>2</v>
      </c>
      <c r="E4" s="54">
        <f>IF(ISERROR(INDEX('1組'!$E$6:$AT$39,MATCH($A4,'1組'!$AS$6:$AS$39,0),38)),"",INDEX('1組'!$E$6:$AT$39,MATCH($A4,'1組'!$AS$6:$AS$39,0),38))</f>
        <v>1000</v>
      </c>
      <c r="F4" s="54">
        <f>IF(ISERROR(INDEX('1組'!$E$6:$AT$39,MATCH($A4,'1組'!$AS$6:$AS$39,0),39)),"",INDEX('1組'!$E$6:$AT$39,MATCH($A4,'1組'!$AS$6:$AS$39,0),39))</f>
        <v>354</v>
      </c>
      <c r="G4" s="54">
        <f>IF(ISERROR(INDEX('1組'!$E$6:$AT$39,MATCH($A4,'1組'!$AS$6:$AS$39,0),42)),"",INDEX('1組'!$E$6:$AT$39,MATCH($A4,'1組'!$AS$6:$AS$39,0),42))</f>
        <v>0</v>
      </c>
    </row>
    <row r="5" spans="1:7" ht="21.9" customHeight="1">
      <c r="A5" s="52">
        <f t="shared" si="0"/>
        <v>4</v>
      </c>
      <c r="B5" s="52" t="str">
        <f>IF(ISERROR(INDEX('1組'!$E$6:$AS$39,MATCH($A5,'1組'!$AS$6:$AS$39,0),1)),"",INDEX('1組'!$E$6:$AS$39,MATCH($A5,'1組'!$AS$6:$AS$39,0),1))</f>
        <v>巽　大地</v>
      </c>
      <c r="C5" s="55">
        <f>IF(ISERROR(INDEX('1組'!$E$6:$AT$39,MATCH($A5,'1組'!$AS$6:$AS$39,0),36)),"",INDEX('1組'!$E$6:$AT$39,MATCH($A5,'1組'!$AS$6:$AS$39,0),36))</f>
        <v>4</v>
      </c>
      <c r="D5" s="55">
        <f>IF(ISERROR(INDEX('1組'!$E$6:$AT$39,MATCH($A5,'1組'!$AS$6:$AS$39,0),37)),"",INDEX('1組'!$E$6:$AT$39,MATCH($A5,'1組'!$AS$6:$AS$39,0),37))</f>
        <v>2</v>
      </c>
      <c r="E5" s="55">
        <f>IF(ISERROR(INDEX('1組'!$E$6:$AT$39,MATCH($A5,'1組'!$AS$6:$AS$39,0),38)),"",INDEX('1組'!$E$6:$AT$39,MATCH($A5,'1組'!$AS$6:$AS$39,0),38))</f>
        <v>830</v>
      </c>
      <c r="F5" s="55">
        <f>IF(ISERROR(INDEX('1組'!$E$6:$AT$39,MATCH($A5,'1組'!$AS$6:$AS$39,0),39)),"",INDEX('1組'!$E$6:$AT$39,MATCH($A5,'1組'!$AS$6:$AS$39,0),39))</f>
        <v>213</v>
      </c>
      <c r="G5" s="55">
        <f>IF(ISERROR(INDEX('1組'!$E$6:$AT$39,MATCH($A5,'1組'!$AS$6:$AS$39,0),42)),"",INDEX('1組'!$E$6:$AT$39,MATCH($A5,'1組'!$AS$6:$AS$39,0),42))</f>
        <v>112</v>
      </c>
    </row>
    <row r="6" spans="1:7" ht="21.9" customHeight="1">
      <c r="A6" s="51">
        <f t="shared" si="0"/>
        <v>5</v>
      </c>
      <c r="B6" s="51" t="str">
        <f>IF(ISERROR(INDEX('1組'!$E$6:$AS$39,MATCH($A6,'1組'!$AS$6:$AS$39,0),1)),"",INDEX('1組'!$E$6:$AS$39,MATCH($A6,'1組'!$AS$6:$AS$39,0),1))</f>
        <v>白戸　玲人</v>
      </c>
      <c r="C6" s="54">
        <f>IF(ISERROR(INDEX('1組'!$E$6:$AT$39,MATCH($A6,'1組'!$AS$6:$AS$39,0),36)),"",INDEX('1組'!$E$6:$AT$39,MATCH($A6,'1組'!$AS$6:$AS$39,0),36))</f>
        <v>3</v>
      </c>
      <c r="D6" s="54">
        <f>IF(ISERROR(INDEX('1組'!$E$6:$AT$39,MATCH($A6,'1組'!$AS$6:$AS$39,0),37)),"",INDEX('1組'!$E$6:$AT$39,MATCH($A6,'1組'!$AS$6:$AS$39,0),37))</f>
        <v>3</v>
      </c>
      <c r="E6" s="54">
        <f>IF(ISERROR(INDEX('1組'!$E$6:$AT$39,MATCH($A6,'1組'!$AS$6:$AS$39,0),38)),"",INDEX('1組'!$E$6:$AT$39,MATCH($A6,'1組'!$AS$6:$AS$39,0),38))</f>
        <v>770</v>
      </c>
      <c r="F6" s="54">
        <f>IF(ISERROR(INDEX('1組'!$E$6:$AT$39,MATCH($A6,'1組'!$AS$6:$AS$39,0),39)),"",INDEX('1組'!$E$6:$AT$39,MATCH($A6,'1組'!$AS$6:$AS$39,0),39))</f>
        <v>109</v>
      </c>
      <c r="G6" s="54"/>
    </row>
    <row r="7" spans="1:7" ht="21.9" customHeight="1">
      <c r="A7" s="52">
        <f t="shared" si="0"/>
        <v>6</v>
      </c>
      <c r="B7" s="52" t="str">
        <f>IF(ISERROR(INDEX('1組'!$E$6:$AS$39,MATCH($A7,'1組'!$AS$6:$AS$39,0),1)),"",INDEX('1組'!$E$6:$AS$39,MATCH($A7,'1組'!$AS$6:$AS$39,0),1))</f>
        <v>長谷川　進</v>
      </c>
      <c r="C7" s="55">
        <f>IF(ISERROR(INDEX('1組'!$E$6:$AT$39,MATCH($A7,'1組'!$AS$6:$AS$39,0),36)),"",INDEX('1組'!$E$6:$AT$39,MATCH($A7,'1組'!$AS$6:$AS$39,0),36))</f>
        <v>3</v>
      </c>
      <c r="D7" s="55">
        <f>IF(ISERROR(INDEX('1組'!$E$6:$AT$39,MATCH($A7,'1組'!$AS$6:$AS$39,0),37)),"",INDEX('1組'!$E$6:$AT$39,MATCH($A7,'1組'!$AS$6:$AS$39,0),37))</f>
        <v>3</v>
      </c>
      <c r="E7" s="55">
        <f>IF(ISERROR(INDEX('1組'!$E$6:$AT$39,MATCH($A7,'1組'!$AS$6:$AS$39,0),38)),"",INDEX('1組'!$E$6:$AT$39,MATCH($A7,'1組'!$AS$6:$AS$39,0),38))</f>
        <v>737</v>
      </c>
      <c r="F7" s="55">
        <f>IF(ISERROR(INDEX('1組'!$E$6:$AT$39,MATCH($A7,'1組'!$AS$6:$AS$39,0),39)),"",INDEX('1組'!$E$6:$AT$39,MATCH($A7,'1組'!$AS$6:$AS$39,0),39))</f>
        <v>287</v>
      </c>
      <c r="G7" s="55">
        <f>IF(ISERROR(INDEX('1組'!$E$6:$AT$39,MATCH($A7,'1組'!$AS$6:$AS$39,0),42)),"",INDEX('1組'!$E$6:$AT$39,MATCH($A7,'1組'!$AS$6:$AS$39,0),42))</f>
        <v>0</v>
      </c>
    </row>
    <row r="8" spans="1:7" ht="21.9" customHeight="1">
      <c r="A8" s="51">
        <f t="shared" si="0"/>
        <v>7</v>
      </c>
      <c r="B8" s="51" t="str">
        <f>IF(ISERROR(INDEX('1組'!$E$6:$AS$39,MATCH($A8,'1組'!$AS$6:$AS$39,0),1)),"",INDEX('1組'!$E$6:$AS$39,MATCH($A8,'1組'!$AS$6:$AS$39,0),1))</f>
        <v>白戸　恭子</v>
      </c>
      <c r="C8" s="54">
        <f>IF(ISERROR(INDEX('1組'!$E$6:$AT$39,MATCH($A8,'1組'!$AS$6:$AS$39,0),36)),"",INDEX('1組'!$E$6:$AT$39,MATCH($A8,'1組'!$AS$6:$AS$39,0),36))</f>
        <v>3</v>
      </c>
      <c r="D8" s="54">
        <f>IF(ISERROR(INDEX('1組'!$E$6:$AT$39,MATCH($A8,'1組'!$AS$6:$AS$39,0),37)),"",INDEX('1組'!$E$6:$AT$39,MATCH($A8,'1組'!$AS$6:$AS$39,0),37))</f>
        <v>3</v>
      </c>
      <c r="E8" s="54">
        <f>IF(ISERROR(INDEX('1組'!$E$6:$AT$39,MATCH($A8,'1組'!$AS$6:$AS$39,0),38)),"",INDEX('1組'!$E$6:$AT$39,MATCH($A8,'1組'!$AS$6:$AS$39,0),38))</f>
        <v>684</v>
      </c>
      <c r="F8" s="54">
        <f>IF(ISERROR(INDEX('1組'!$E$6:$AT$39,MATCH($A8,'1組'!$AS$6:$AS$39,0),39)),"",INDEX('1組'!$E$6:$AT$39,MATCH($A8,'1組'!$AS$6:$AS$39,0),39))</f>
        <v>333</v>
      </c>
      <c r="G8" s="54">
        <f>IF(ISERROR(INDEX('1組'!$E$6:$AT$39,MATCH($A8,'1組'!$AS$6:$AS$39,0),42)),"",INDEX('1組'!$E$6:$AT$39,MATCH($A8,'1組'!$AS$6:$AS$39,0),42))</f>
        <v>0</v>
      </c>
    </row>
    <row r="9" spans="1:7" ht="21.9" customHeight="1">
      <c r="A9" s="52">
        <f t="shared" si="0"/>
        <v>8</v>
      </c>
      <c r="B9" s="52" t="str">
        <f>IF(ISERROR(INDEX('1組'!$E$6:$AS$39,MATCH($A9,'1組'!$AS$6:$AS$39,0),1)),"",INDEX('1組'!$E$6:$AS$39,MATCH($A9,'1組'!$AS$6:$AS$39,0),1))</f>
        <v>井本　高史</v>
      </c>
      <c r="C9" s="55">
        <f>IF(ISERROR(INDEX('1組'!$E$6:$AT$39,MATCH($A9,'1組'!$AS$6:$AS$39,0),36)),"",INDEX('1組'!$E$6:$AT$39,MATCH($A9,'1組'!$AS$6:$AS$39,0),36))</f>
        <v>2</v>
      </c>
      <c r="D9" s="55">
        <f>IF(ISERROR(INDEX('1組'!$E$6:$AT$39,MATCH($A9,'1組'!$AS$6:$AS$39,0),37)),"",INDEX('1組'!$E$6:$AT$39,MATCH($A9,'1組'!$AS$6:$AS$39,0),37))</f>
        <v>4</v>
      </c>
      <c r="E9" s="55">
        <f>IF(ISERROR(INDEX('1組'!$E$6:$AT$39,MATCH($A9,'1組'!$AS$6:$AS$39,0),38)),"",INDEX('1組'!$E$6:$AT$39,MATCH($A9,'1組'!$AS$6:$AS$39,0),38))</f>
        <v>701</v>
      </c>
      <c r="F9" s="55">
        <f>IF(ISERROR(INDEX('1組'!$E$6:$AT$39,MATCH($A9,'1組'!$AS$6:$AS$39,0),39)),"",INDEX('1組'!$E$6:$AT$39,MATCH($A9,'1組'!$AS$6:$AS$39,0),39))</f>
        <v>250</v>
      </c>
      <c r="G9" s="55">
        <f>IF(ISERROR(INDEX('1組'!$E$6:$AT$39,MATCH($A9,'1組'!$AS$6:$AS$39,0),42)),"",INDEX('1組'!$E$6:$AT$39,MATCH($A9,'1組'!$AS$6:$AS$39,0),42))</f>
        <v>0</v>
      </c>
    </row>
    <row r="10" spans="1:7" ht="21.9" customHeight="1">
      <c r="A10" s="51">
        <f t="shared" si="0"/>
        <v>9</v>
      </c>
      <c r="B10" s="51" t="str">
        <f>IF(ISERROR(INDEX('1組'!$E$6:$AS$39,MATCH($A10,'1組'!$AS$6:$AS$39,0),1)),"",INDEX('1組'!$E$6:$AS$39,MATCH($A10,'1組'!$AS$6:$AS$39,0),1))</f>
        <v>宮野　早織</v>
      </c>
      <c r="C10" s="54">
        <f>IF(ISERROR(INDEX('1組'!$E$6:$AT$39,MATCH($A10,'1組'!$AS$6:$AS$39,0),36)),"",INDEX('1組'!$E$6:$AT$39,MATCH($A10,'1組'!$AS$6:$AS$39,0),36))</f>
        <v>1</v>
      </c>
      <c r="D10" s="54">
        <f>IF(ISERROR(INDEX('1組'!$E$6:$AT$39,MATCH($A10,'1組'!$AS$6:$AS$39,0),37)),"",INDEX('1組'!$E$6:$AT$39,MATCH($A10,'1組'!$AS$6:$AS$39,0),37))</f>
        <v>5</v>
      </c>
      <c r="E10" s="54">
        <f>IF(ISERROR(INDEX('1組'!$E$6:$AT$39,MATCH($A10,'1組'!$AS$6:$AS$39,0),38)),"",INDEX('1組'!$E$6:$AT$39,MATCH($A10,'1組'!$AS$6:$AS$39,0),38))</f>
        <v>618</v>
      </c>
      <c r="F10" s="54">
        <f>IF(ISERROR(INDEX('1組'!$E$6:$AT$39,MATCH($A10,'1組'!$AS$6:$AS$39,0),39)),"",INDEX('1組'!$E$6:$AT$39,MATCH($A10,'1組'!$AS$6:$AS$39,0),39))</f>
        <v>162</v>
      </c>
      <c r="G10" s="54">
        <f>IF(ISERROR(INDEX('1組'!$E$6:$AT$39,MATCH($A10,'1組'!$AS$6:$AS$39,0),42)),"",INDEX('1組'!$E$6:$AT$39,MATCH($A10,'1組'!$AS$6:$AS$39,0),42))</f>
        <v>0</v>
      </c>
    </row>
    <row r="11" spans="1:7" ht="21.9" customHeight="1">
      <c r="A11" s="52">
        <f t="shared" si="0"/>
        <v>10</v>
      </c>
      <c r="B11" s="52" t="str">
        <f>IF(ISERROR(INDEX('1組'!$E$6:$AS$39,MATCH($A11,'1組'!$AS$6:$AS$39,0),1)),"",INDEX('1組'!$E$6:$AS$39,MATCH($A11,'1組'!$AS$6:$AS$39,0),1))</f>
        <v>岡田　貴史</v>
      </c>
      <c r="C11" s="55">
        <f>IF(ISERROR(INDEX('1組'!$E$6:$AT$39,MATCH($A11,'1組'!$AS$6:$AS$39,0),36)),"",INDEX('1組'!$E$6:$AT$39,MATCH($A11,'1組'!$AS$6:$AS$39,0),36))</f>
        <v>0</v>
      </c>
      <c r="D11" s="55">
        <f>IF(ISERROR(INDEX('1組'!$E$6:$AT$39,MATCH($A11,'1組'!$AS$6:$AS$39,0),37)),"",INDEX('1組'!$E$6:$AT$39,MATCH($A11,'1組'!$AS$6:$AS$39,0),37))</f>
        <v>6</v>
      </c>
      <c r="E11" s="55">
        <f>IF(ISERROR(INDEX('1組'!$E$6:$AT$39,MATCH($A11,'1組'!$AS$6:$AS$39,0),38)),"",INDEX('1組'!$E$6:$AT$39,MATCH($A11,'1組'!$AS$6:$AS$39,0),38))</f>
        <v>609</v>
      </c>
      <c r="F11" s="55">
        <f>IF(ISERROR(INDEX('1組'!$E$6:$AT$39,MATCH($A11,'1組'!$AS$6:$AS$39,0),39)),"",INDEX('1組'!$E$6:$AT$39,MATCH($A11,'1組'!$AS$6:$AS$39,0),39))</f>
        <v>0</v>
      </c>
      <c r="G11" s="55">
        <f>IF(ISERROR(INDEX('1組'!$E$6:$AT$39,MATCH($A11,'1組'!$AS$6:$AS$39,0),42)),"",INDEX('1組'!$E$6:$AT$39,MATCH($A11,'1組'!$AS$6:$AS$39,0),42))</f>
        <v>0</v>
      </c>
    </row>
    <row r="12" spans="1:7" ht="21.9" customHeight="1">
      <c r="A12" s="51">
        <f t="shared" si="0"/>
        <v>11</v>
      </c>
      <c r="B12" s="51" t="str">
        <f>IF(ISERROR(INDEX('1組'!$E$6:$AS$39,MATCH($A12,'1組'!$AS$6:$AS$39,0),1)),"",INDEX('1組'!$E$6:$AS$39,MATCH($A12,'1組'!$AS$6:$AS$39,0),1))</f>
        <v/>
      </c>
      <c r="C12" s="54" t="str">
        <f>IF(ISERROR(INDEX('1組'!$E$6:$AT$39,MATCH($A12,'1組'!$AS$6:$AS$39,0),36)),"",INDEX('1組'!$E$6:$AT$39,MATCH($A12,'1組'!$AS$6:$AS$39,0),36))</f>
        <v/>
      </c>
      <c r="D12" s="54" t="str">
        <f>IF(ISERROR(INDEX('1組'!$E$6:$AT$39,MATCH($A12,'1組'!$AS$6:$AS$39,0),37)),"",INDEX('1組'!$E$6:$AT$39,MATCH($A12,'1組'!$AS$6:$AS$39,0),37))</f>
        <v/>
      </c>
      <c r="E12" s="54" t="str">
        <f>IF(ISERROR(INDEX('1組'!$E$6:$AT$39,MATCH($A12,'1組'!$AS$6:$AS$39,0),38)),"",INDEX('1組'!$E$6:$AT$39,MATCH($A12,'1組'!$AS$6:$AS$39,0),38))</f>
        <v/>
      </c>
      <c r="F12" s="54" t="str">
        <f>IF(ISERROR(INDEX('1組'!$E$6:$AT$39,MATCH($A12,'1組'!$AS$6:$AS$39,0),39)),"",INDEX('1組'!$E$6:$AT$39,MATCH($A12,'1組'!$AS$6:$AS$39,0),39))</f>
        <v/>
      </c>
      <c r="G12" s="54" t="str">
        <f>IF(ISERROR(INDEX('1組'!$E$6:$AT$39,MATCH($A12,'1組'!$AS$6:$AS$39,0),42)),"",INDEX('1組'!$E$6:$AT$39,MATCH($A12,'1組'!$AS$6:$AS$39,0),42))</f>
        <v/>
      </c>
    </row>
    <row r="13" spans="1:7" ht="21.9" customHeight="1">
      <c r="A13" s="52">
        <f t="shared" si="0"/>
        <v>12</v>
      </c>
      <c r="B13" s="52" t="str">
        <f>IF(ISERROR(INDEX('1組'!$E$6:$AS$39,MATCH($A13,'1組'!$AS$6:$AS$39,0),1)),"",INDEX('1組'!$E$6:$AS$39,MATCH($A13,'1組'!$AS$6:$AS$39,0),1))</f>
        <v/>
      </c>
      <c r="C13" s="55" t="str">
        <f>IF(ISERROR(INDEX('1組'!$E$6:$AT$39,MATCH($A13,'1組'!$AS$6:$AS$39,0),36)),"",INDEX('1組'!$E$6:$AT$39,MATCH($A13,'1組'!$AS$6:$AS$39,0),36))</f>
        <v/>
      </c>
      <c r="D13" s="55" t="str">
        <f>IF(ISERROR(INDEX('1組'!$E$6:$AT$39,MATCH($A13,'1組'!$AS$6:$AS$39,0),37)),"",INDEX('1組'!$E$6:$AT$39,MATCH($A13,'1組'!$AS$6:$AS$39,0),37))</f>
        <v/>
      </c>
      <c r="E13" s="55" t="str">
        <f>IF(ISERROR(INDEX('1組'!$E$6:$AT$39,MATCH($A13,'1組'!$AS$6:$AS$39,0),38)),"",INDEX('1組'!$E$6:$AT$39,MATCH($A13,'1組'!$AS$6:$AS$39,0),38))</f>
        <v/>
      </c>
      <c r="F13" s="55" t="str">
        <f>IF(ISERROR(INDEX('1組'!$E$6:$AT$39,MATCH($A13,'1組'!$AS$6:$AS$39,0),39)),"",INDEX('1組'!$E$6:$AT$39,MATCH($A13,'1組'!$AS$6:$AS$39,0),39))</f>
        <v/>
      </c>
      <c r="G13" s="55" t="str">
        <f>IF(ISERROR(INDEX('1組'!$E$6:$AT$39,MATCH($A13,'1組'!$AS$6:$AS$39,0),42)),"",INDEX('1組'!$E$6:$AT$39,MATCH($A13,'1組'!$AS$6:$AS$39,0),42))</f>
        <v/>
      </c>
    </row>
    <row r="14" spans="1:7" ht="21.9" customHeight="1">
      <c r="A14" s="51">
        <f t="shared" si="0"/>
        <v>13</v>
      </c>
      <c r="B14" s="51" t="str">
        <f>IF(ISERROR(INDEX('1組'!$E$6:$AS$39,MATCH($A14,'1組'!$AS$6:$AS$39,0),1)),"",INDEX('1組'!$E$6:$AS$39,MATCH($A14,'1組'!$AS$6:$AS$39,0),1))</f>
        <v/>
      </c>
      <c r="C14" s="54" t="str">
        <f>IF(ISERROR(INDEX('1組'!$E$6:$AT$39,MATCH($A14,'1組'!$AS$6:$AS$39,0),36)),"",INDEX('1組'!$E$6:$AT$39,MATCH($A14,'1組'!$AS$6:$AS$39,0),36))</f>
        <v/>
      </c>
      <c r="D14" s="54" t="str">
        <f>IF(ISERROR(INDEX('1組'!$E$6:$AT$39,MATCH($A14,'1組'!$AS$6:$AS$39,0),37)),"",INDEX('1組'!$E$6:$AT$39,MATCH($A14,'1組'!$AS$6:$AS$39,0),37))</f>
        <v/>
      </c>
      <c r="E14" s="54" t="str">
        <f>IF(ISERROR(INDEX('1組'!$E$6:$AT$39,MATCH($A14,'1組'!$AS$6:$AS$39,0),38)),"",INDEX('1組'!$E$6:$AT$39,MATCH($A14,'1組'!$AS$6:$AS$39,0),38))</f>
        <v/>
      </c>
      <c r="F14" s="54" t="str">
        <f>IF(ISERROR(INDEX('1組'!$E$6:$AT$39,MATCH($A14,'1組'!$AS$6:$AS$39,0),39)),"",INDEX('1組'!$E$6:$AT$39,MATCH($A14,'1組'!$AS$6:$AS$39,0),39))</f>
        <v/>
      </c>
      <c r="G14" s="54" t="str">
        <f>IF(ISERROR(INDEX('1組'!$E$6:$AT$39,MATCH($A14,'1組'!$AS$6:$AS$39,0),42)),"",INDEX('1組'!$E$6:$AT$39,MATCH($A14,'1組'!$AS$6:$AS$39,0),42))</f>
        <v/>
      </c>
    </row>
    <row r="15" spans="1:7" ht="21.9" customHeight="1">
      <c r="A15" s="52">
        <f t="shared" si="0"/>
        <v>14</v>
      </c>
      <c r="B15" s="52" t="str">
        <f>IF(ISERROR(INDEX('1組'!$E$6:$AS$39,MATCH($A15,'1組'!$AS$6:$AS$39,0),1)),"",INDEX('1組'!$E$6:$AS$39,MATCH($A15,'1組'!$AS$6:$AS$39,0),1))</f>
        <v/>
      </c>
      <c r="C15" s="55" t="str">
        <f>IF(ISERROR(INDEX('1組'!$E$6:$AT$39,MATCH($A15,'1組'!$AS$6:$AS$39,0),36)),"",INDEX('1組'!$E$6:$AT$39,MATCH($A15,'1組'!$AS$6:$AS$39,0),36))</f>
        <v/>
      </c>
      <c r="D15" s="55" t="str">
        <f>IF(ISERROR(INDEX('1組'!$E$6:$AT$39,MATCH($A15,'1組'!$AS$6:$AS$39,0),37)),"",INDEX('1組'!$E$6:$AT$39,MATCH($A15,'1組'!$AS$6:$AS$39,0),37))</f>
        <v/>
      </c>
      <c r="E15" s="55" t="str">
        <f>IF(ISERROR(INDEX('1組'!$E$6:$AT$39,MATCH($A15,'1組'!$AS$6:$AS$39,0),38)),"",INDEX('1組'!$E$6:$AT$39,MATCH($A15,'1組'!$AS$6:$AS$39,0),38))</f>
        <v/>
      </c>
      <c r="F15" s="55" t="str">
        <f>IF(ISERROR(INDEX('1組'!$E$6:$AT$39,MATCH($A15,'1組'!$AS$6:$AS$39,0),39)),"",INDEX('1組'!$E$6:$AT$39,MATCH($A15,'1組'!$AS$6:$AS$39,0),39))</f>
        <v/>
      </c>
      <c r="G15" s="55" t="str">
        <f>IF(ISERROR(INDEX('1組'!$E$6:$AT$39,MATCH($A15,'1組'!$AS$6:$AS$39,0),42)),"",INDEX('1組'!$E$6:$AT$39,MATCH($A15,'1組'!$AS$6:$AS$39,0),42))</f>
        <v/>
      </c>
    </row>
    <row r="16" spans="1:7" ht="21.9" customHeight="1">
      <c r="A16" s="51">
        <f t="shared" si="0"/>
        <v>15</v>
      </c>
      <c r="B16" s="51" t="str">
        <f>IF(ISERROR(INDEX('1組'!$E$6:$AS$39,MATCH($A16,'1組'!$AS$6:$AS$39,0),1)),"",INDEX('1組'!$E$6:$AS$39,MATCH($A16,'1組'!$AS$6:$AS$39,0),1))</f>
        <v/>
      </c>
      <c r="C16" s="54" t="str">
        <f>IF(ISERROR(INDEX('1組'!$E$6:$AT$39,MATCH($A16,'1組'!$AS$6:$AS$39,0),36)),"",INDEX('1組'!$E$6:$AT$39,MATCH($A16,'1組'!$AS$6:$AS$39,0),36))</f>
        <v/>
      </c>
      <c r="D16" s="54" t="str">
        <f>IF(ISERROR(INDEX('1組'!$E$6:$AT$39,MATCH($A16,'1組'!$AS$6:$AS$39,0),37)),"",INDEX('1組'!$E$6:$AT$39,MATCH($A16,'1組'!$AS$6:$AS$39,0),37))</f>
        <v/>
      </c>
      <c r="E16" s="54" t="str">
        <f>IF(ISERROR(INDEX('1組'!$E$6:$AT$39,MATCH($A16,'1組'!$AS$6:$AS$39,0),38)),"",INDEX('1組'!$E$6:$AT$39,MATCH($A16,'1組'!$AS$6:$AS$39,0),38))</f>
        <v/>
      </c>
      <c r="F16" s="54" t="str">
        <f>IF(ISERROR(INDEX('1組'!$E$6:$AT$39,MATCH($A16,'1組'!$AS$6:$AS$39,0),39)),"",INDEX('1組'!$E$6:$AT$39,MATCH($A16,'1組'!$AS$6:$AS$39,0),39))</f>
        <v/>
      </c>
      <c r="G16" s="54" t="str">
        <f>IF(ISERROR(INDEX('1組'!$E$6:$AT$39,MATCH($A16,'1組'!$AS$6:$AS$39,0),42)),"",INDEX('1組'!$E$6:$AT$39,MATCH($A16,'1組'!$AS$6:$AS$39,0),42))</f>
        <v/>
      </c>
    </row>
    <row r="17" spans="1:7" ht="21.9" customHeight="1">
      <c r="A17" s="52">
        <f t="shared" si="0"/>
        <v>16</v>
      </c>
      <c r="B17" s="52" t="str">
        <f>IF(ISERROR(INDEX('1組'!$E$6:$AS$39,MATCH($A17,'1組'!$AS$6:$AS$39,0),1)),"",INDEX('1組'!$E$6:$AS$39,MATCH($A17,'1組'!$AS$6:$AS$39,0),1))</f>
        <v/>
      </c>
      <c r="C17" s="55" t="str">
        <f>IF(ISERROR(INDEX('1組'!$E$6:$AT$39,MATCH($A17,'1組'!$AS$6:$AS$39,0),36)),"",INDEX('1組'!$E$6:$AT$39,MATCH($A17,'1組'!$AS$6:$AS$39,0),36))</f>
        <v/>
      </c>
      <c r="D17" s="55" t="str">
        <f>IF(ISERROR(INDEX('1組'!$E$6:$AT$39,MATCH($A17,'1組'!$AS$6:$AS$39,0),37)),"",INDEX('1組'!$E$6:$AT$39,MATCH($A17,'1組'!$AS$6:$AS$39,0),37))</f>
        <v/>
      </c>
      <c r="E17" s="55" t="str">
        <f>IF(ISERROR(INDEX('1組'!$E$6:$AT$39,MATCH($A17,'1組'!$AS$6:$AS$39,0),38)),"",INDEX('1組'!$E$6:$AT$39,MATCH($A17,'1組'!$AS$6:$AS$39,0),38))</f>
        <v/>
      </c>
      <c r="F17" s="55" t="str">
        <f>IF(ISERROR(INDEX('1組'!$E$6:$AT$39,MATCH($A17,'1組'!$AS$6:$AS$39,0),39)),"",INDEX('1組'!$E$6:$AT$39,MATCH($A17,'1組'!$AS$6:$AS$39,0),39))</f>
        <v/>
      </c>
      <c r="G17" s="55" t="str">
        <f>IF(ISERROR(INDEX('1組'!$E$6:$AT$39,MATCH($A17,'1組'!$AS$6:$AS$39,0),42)),"",INDEX('1組'!$E$6:$AT$39,MATCH($A17,'1組'!$AS$6:$AS$39,0),42))</f>
        <v/>
      </c>
    </row>
    <row r="18" spans="1:7" ht="21.9" customHeight="1">
      <c r="A18" s="51">
        <f t="shared" si="0"/>
        <v>17</v>
      </c>
      <c r="B18" s="51" t="str">
        <f>IF(ISERROR(INDEX('1組'!$E$6:$AS$39,MATCH($A18,'1組'!$AS$6:$AS$39,0),1)),"",INDEX('1組'!$E$6:$AS$39,MATCH($A18,'1組'!$AS$6:$AS$39,0),1))</f>
        <v/>
      </c>
      <c r="C18" s="54" t="str">
        <f>IF(ISERROR(INDEX('1組'!$E$6:$AT$39,MATCH($A18,'1組'!$AS$6:$AS$39,0),36)),"",INDEX('1組'!$E$6:$AT$39,MATCH($A18,'1組'!$AS$6:$AS$39,0),36))</f>
        <v/>
      </c>
      <c r="D18" s="54" t="str">
        <f>IF(ISERROR(INDEX('1組'!$E$6:$AT$39,MATCH($A18,'1組'!$AS$6:$AS$39,0),37)),"",INDEX('1組'!$E$6:$AT$39,MATCH($A18,'1組'!$AS$6:$AS$39,0),37))</f>
        <v/>
      </c>
      <c r="E18" s="54" t="str">
        <f>IF(ISERROR(INDEX('1組'!$E$6:$AT$39,MATCH($A18,'1組'!$AS$6:$AS$39,0),38)),"",INDEX('1組'!$E$6:$AT$39,MATCH($A18,'1組'!$AS$6:$AS$39,0),38))</f>
        <v/>
      </c>
      <c r="F18" s="54" t="str">
        <f>IF(ISERROR(INDEX('1組'!$E$6:$AT$39,MATCH($A18,'1組'!$AS$6:$AS$39,0),39)),"",INDEX('1組'!$E$6:$AT$39,MATCH($A18,'1組'!$AS$6:$AS$39,0),39))</f>
        <v/>
      </c>
      <c r="G18" s="54" t="str">
        <f>IF(ISERROR(INDEX('1組'!$E$6:$AT$39,MATCH($A18,'1組'!$AS$6:$AS$39,0),42)),"",INDEX('1組'!$E$6:$AT$39,MATCH($A18,'1組'!$AS$6:$AS$39,0),42))</f>
        <v/>
      </c>
    </row>
  </sheetData>
  <phoneticPr fontId="2"/>
  <conditionalFormatting sqref="G2:G18">
    <cfRule type="cellIs" dxfId="0" priority="1" operator="equal">
      <formula>MAX($G$2:$G$19)</formula>
    </cfRule>
  </conditionalFormatting>
  <pageMargins left="0.78740157480314965" right="0.39370078740157483" top="0.98425196850393704" bottom="0.74803149606299213" header="0.31496062992125984" footer="0.31496062992125984"/>
  <pageSetup paperSize="9" scale="130" orientation="portrait" r:id="rId1"/>
  <headerFooter>
    <oddHeader>&amp;RNRC　一組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取扱説明</vt:lpstr>
      <vt:lpstr>概要設定</vt:lpstr>
      <vt:lpstr>list</vt:lpstr>
      <vt:lpstr>1組</vt:lpstr>
      <vt:lpstr>RT</vt:lpstr>
      <vt:lpstr>ラベル</vt:lpstr>
      <vt:lpstr>結果</vt:lpstr>
      <vt:lpstr>'1組'!Print_Area</vt:lpstr>
      <vt:lpstr>RT!Print_Area</vt:lpstr>
      <vt:lpstr>RT!Print_Titles</vt:lpstr>
      <vt:lpstr>基準点数</vt:lpstr>
      <vt:lpstr>名前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nrc</dc:creator>
  <cp:lastModifiedBy>reinin</cp:lastModifiedBy>
  <cp:lastPrinted>2021-09-19T08:40:31Z</cp:lastPrinted>
  <dcterms:created xsi:type="dcterms:W3CDTF">1997-01-08T22:48:59Z</dcterms:created>
  <dcterms:modified xsi:type="dcterms:W3CDTF">2021-09-19T08:43:20Z</dcterms:modified>
</cp:coreProperties>
</file>